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5715" activeTab="9"/>
  </bookViews>
  <sheets>
    <sheet name="1.sz.mell.JÓ" sheetId="1" r:id="rId1"/>
    <sheet name="2.sz.mell.JÓ" sheetId="2" r:id="rId2"/>
    <sheet name="3.sz.mell.JÓ" sheetId="3" r:id="rId3"/>
    <sheet name="4.sz.mell.JÓ" sheetId="4" r:id="rId4"/>
    <sheet name="5.sz.mell.JÓ" sheetId="5" r:id="rId5"/>
    <sheet name="6.sz.mell.JÓ" sheetId="6" r:id="rId6"/>
    <sheet name="7.sz.mell.JÓ" sheetId="7" r:id="rId7"/>
    <sheet name="8.sz.mell.JÓ" sheetId="8" r:id="rId8"/>
    <sheet name="9.sz.mell.JÓ" sheetId="9" r:id="rId9"/>
    <sheet name="10.sz.mell.JÓ" sheetId="10" r:id="rId10"/>
  </sheets>
  <definedNames>
    <definedName name="_xlnm.Print_Area" localSheetId="0">'1.sz.mell.JÓ'!$A$1:$J$46</definedName>
    <definedName name="_xlnm.Print_Area" localSheetId="1">'2.sz.mell.JÓ'!$A$1:$AI$17</definedName>
    <definedName name="_xlnm.Print_Area" localSheetId="2">'3.sz.mell.JÓ'!$A$1:$AG$21</definedName>
    <definedName name="_xlnm.Print_Area" localSheetId="6">'7.sz.mell.JÓ'!$A$1:$N$30</definedName>
    <definedName name="_xlnm.Print_Area" localSheetId="8">'9.sz.mell.JÓ'!$A$1:$M$19</definedName>
  </definedNames>
  <calcPr fullCalcOnLoad="1"/>
</workbook>
</file>

<file path=xl/sharedStrings.xml><?xml version="1.0" encoding="utf-8"?>
<sst xmlns="http://schemas.openxmlformats.org/spreadsheetml/2006/main" count="546" uniqueCount="382">
  <si>
    <t xml:space="preserve">Bevételek  </t>
  </si>
  <si>
    <t>1.</t>
  </si>
  <si>
    <t>2.</t>
  </si>
  <si>
    <t>3.</t>
  </si>
  <si>
    <t>4.</t>
  </si>
  <si>
    <t>5.</t>
  </si>
  <si>
    <t>6.</t>
  </si>
  <si>
    <t>7.</t>
  </si>
  <si>
    <t>Személyi juttatások</t>
  </si>
  <si>
    <t>8.</t>
  </si>
  <si>
    <t>Költségvetési kiadások</t>
  </si>
  <si>
    <t>Finanszírozási bevételek</t>
  </si>
  <si>
    <t>KIADÁSOK ÖSSZESEN</t>
  </si>
  <si>
    <t>BEVÉTELEK ÖSSZESEN</t>
  </si>
  <si>
    <t>Adatok eFt-ban</t>
  </si>
  <si>
    <t>Kiadások</t>
  </si>
  <si>
    <t>Közhatalmi bevételek</t>
  </si>
  <si>
    <t>2014. évi er.ei.</t>
  </si>
  <si>
    <t>Működési c.támogatások áht-n belűlről</t>
  </si>
  <si>
    <t>Önkormányzatok működési támogatásai</t>
  </si>
  <si>
    <t>Egyéb működési c.tám.áht-n belűlről</t>
  </si>
  <si>
    <t>Felhalmozási c.támogatások áht-n belűlről</t>
  </si>
  <si>
    <t>Felhalmozási c.önkormányzati támogatások</t>
  </si>
  <si>
    <t>Egyéb felhalm.c.tám.áht-n belűlről</t>
  </si>
  <si>
    <t>Egyéb közhatalmi bevételek</t>
  </si>
  <si>
    <t>Működési bevételek</t>
  </si>
  <si>
    <t>Felhalmozási bevételek</t>
  </si>
  <si>
    <t>Ingatlanok értékesítése</t>
  </si>
  <si>
    <t>Működési célú átvett pénzeszközök</t>
  </si>
  <si>
    <t>Egyéb tárgyi eszközök értékesítése</t>
  </si>
  <si>
    <t>Műk.c.visszatér.támogatások,kölcsönök visszatér.áht-kív.</t>
  </si>
  <si>
    <t>Egyéb műk.c.átvett pénzeszközök</t>
  </si>
  <si>
    <t>Felhalmozási célú átvett pénzeszközök</t>
  </si>
  <si>
    <t>Felhalmozási c.visszatér.tám.,kölcsönök visszatér.</t>
  </si>
  <si>
    <t>Egyéb felhalm.c.átvett pénzeszközök</t>
  </si>
  <si>
    <t>Hitel-,kölcsönfelvétel áht-n kív.</t>
  </si>
  <si>
    <t>Munkaadókat terhelő járulékok és szoc.hj.adó</t>
  </si>
  <si>
    <t>Dologi  kiadások</t>
  </si>
  <si>
    <t>Ellátottak pénzbeli juttatásai</t>
  </si>
  <si>
    <t>Egyéb működési célú kiadások</t>
  </si>
  <si>
    <t>Beruházások</t>
  </si>
  <si>
    <t>Felujítások</t>
  </si>
  <si>
    <t>Egyéb felhalmozási célú kiadások</t>
  </si>
  <si>
    <t>9.         Finanszírozási kiadások</t>
  </si>
  <si>
    <t>Elvonások és befizetések</t>
  </si>
  <si>
    <t>Egyéb működési c.támogatások áht-n belűlre</t>
  </si>
  <si>
    <t>nyújtása áht-n kívűlre</t>
  </si>
  <si>
    <t>Egyéb működési c.támogatások áht-n kívűlre</t>
  </si>
  <si>
    <t>nyújtása áht-n belűlre</t>
  </si>
  <si>
    <t>Működési c. visszatér.támogatások,kölcsönök</t>
  </si>
  <si>
    <t>Egyéb felhalm.c.támogatások áht-n belűlre</t>
  </si>
  <si>
    <t>Egyéb felhalm.c.támogatások áht-n kívűlre</t>
  </si>
  <si>
    <t xml:space="preserve">Felhalm.c.visszatér.tám.,kölcsönök nyújtása </t>
  </si>
  <si>
    <t>áht-n belűlre</t>
  </si>
  <si>
    <t>Felhalm.c.visszatér.tám.,kölcsönök nyújtása</t>
  </si>
  <si>
    <t>áht-n kívűlre</t>
  </si>
  <si>
    <t>Lakástámogatások</t>
  </si>
  <si>
    <t>Előző évi működési c.pénzmaradvány igénybevétele</t>
  </si>
  <si>
    <t>Előző évi felhalmozási  c .pénzmaradvány igénybevétele</t>
  </si>
  <si>
    <t xml:space="preserve">Pénzmaradvánnyal számított bevételek és kiadások kül. </t>
  </si>
  <si>
    <t xml:space="preserve">  ebből felhalmozási (hiány,többlet)</t>
  </si>
  <si>
    <t xml:space="preserve">            működési (hiány,többlet)</t>
  </si>
  <si>
    <t xml:space="preserve">          Költségvetési bevételek</t>
  </si>
  <si>
    <t xml:space="preserve">           Költségvetési többlet,hiány</t>
  </si>
  <si>
    <t>Hitel-,kölcsöntörlesztés áht-n kívűlre</t>
  </si>
  <si>
    <t>Tartalékok-cél</t>
  </si>
  <si>
    <t xml:space="preserve">                  -általános</t>
  </si>
  <si>
    <t>Termékek szolgáltatások adói /gépjárműadó,iparüz.adó/</t>
  </si>
  <si>
    <t>Vagyoni típusú adók/építmény-,kommunális-,telekadó/</t>
  </si>
  <si>
    <t>Zalaszentgrót  Város  Önkormányzatának  2014. évi költségvetési mérlege</t>
  </si>
  <si>
    <t>A 2014. évi költségvetési bevételek előirányzata címenként és rovatonként</t>
  </si>
  <si>
    <t>adatok eFt-ban</t>
  </si>
  <si>
    <t>Megnevezés</t>
  </si>
  <si>
    <t>Költségvetési bevételek</t>
  </si>
  <si>
    <t xml:space="preserve">Működési célú támogatások áht-n belülről </t>
  </si>
  <si>
    <t>Felhalmozási célú támogatások áht-n belülről</t>
  </si>
  <si>
    <t>Működési célú átvett pénzeszk.</t>
  </si>
  <si>
    <t>Felhalmozási célú átvett pénzeszk.</t>
  </si>
  <si>
    <t>Maradvány igénybev.</t>
  </si>
  <si>
    <t>Központi,i-rányító szervi tám.</t>
  </si>
  <si>
    <t>Összesen</t>
  </si>
  <si>
    <t>Gazdasági Ellátó Szervezet</t>
  </si>
  <si>
    <t>Zalaszentgrót Város Egészségügyi Központja</t>
  </si>
  <si>
    <t>Napköziotthonos Óvoda és Egységes Óvoda-Bölcsőde</t>
  </si>
  <si>
    <t>Városi Könyvtár, Művelődési és Felnőttképzési Központ</t>
  </si>
  <si>
    <t>Zalaszentgróti Közös Önkormányzati Hivatal</t>
  </si>
  <si>
    <t>Intézm. össz.:</t>
  </si>
  <si>
    <t xml:space="preserve">Városi Önkormányzat  </t>
  </si>
  <si>
    <t>Önkormányzat mindösszesen</t>
  </si>
  <si>
    <t>A 2014. évi költségvetési kiadások előirányzata címenként és rovatonként</t>
  </si>
  <si>
    <t>adatok   eFt-ban</t>
  </si>
  <si>
    <t>Feladat jellege</t>
  </si>
  <si>
    <t>Munkaadókat terhelő járulékok és szoc. hj.adó</t>
  </si>
  <si>
    <t>Dologi kiadások</t>
  </si>
  <si>
    <t xml:space="preserve">Ellátottak pénzbeli juttatásai </t>
  </si>
  <si>
    <t>Felújítások</t>
  </si>
  <si>
    <t>Finanszírozási kiadások</t>
  </si>
  <si>
    <t>Civil szervezetek támogatása</t>
  </si>
  <si>
    <t>Szentgróti Víz-és Fürdő KFT tám.</t>
  </si>
  <si>
    <t>Városi Fürdő karbantartási kiad.</t>
  </si>
  <si>
    <t>Szentgróti Hírek kiadása</t>
  </si>
  <si>
    <t>Városi Tv közvetítés kiad.</t>
  </si>
  <si>
    <t>Működési tartalékok felosztása</t>
  </si>
  <si>
    <t>2014.év</t>
  </si>
  <si>
    <t>Ssz.</t>
  </si>
  <si>
    <t>Polgármesteri keret</t>
  </si>
  <si>
    <t xml:space="preserve">2. </t>
  </si>
  <si>
    <t>Sport támogatási kerete</t>
  </si>
  <si>
    <t>Rendezvények támogatási kerete</t>
  </si>
  <si>
    <t>Versenyek,nemzetközi versenyek és
  ifjúsági feladatok támogatási kerete</t>
  </si>
  <si>
    <t>Bérlakás bevételei</t>
  </si>
  <si>
    <t>Kábítószer prevenciós program</t>
  </si>
  <si>
    <t>Általános működési tartalék</t>
  </si>
  <si>
    <t xml:space="preserve">
Zalaszentgrót Város Önkormányzatának működési  és fejlesztési
célú bevételeinek és kiadásainak várható 
alakulása a 2014-2017.években
</t>
  </si>
  <si>
    <t>2014. év</t>
  </si>
  <si>
    <t>2015. év</t>
  </si>
  <si>
    <t>2016. év</t>
  </si>
  <si>
    <t>2017. év</t>
  </si>
  <si>
    <t>Tervezett előirányzat</t>
  </si>
  <si>
    <t>Működési célú támogatások áht-n belűlről</t>
  </si>
  <si>
    <t>Közhatalmi bevételek/műk.célú/</t>
  </si>
  <si>
    <t>Működési célú bevételek összesen</t>
  </si>
  <si>
    <t>Személyi juttatás</t>
  </si>
  <si>
    <t xml:space="preserve">Dologi kiadások </t>
  </si>
  <si>
    <t>Működési célú kiadások összesen:</t>
  </si>
  <si>
    <t>Felhalm.célú támogatások áht-n belűlről</t>
  </si>
  <si>
    <t>Műk.bev.,közhat.bev/ felhalm.célú/</t>
  </si>
  <si>
    <t>Előző évi felhalm.célú pénzmaradvány igénybevét.</t>
  </si>
  <si>
    <t>Felhalmozási célú hitel,kölcsön felvétele áht-n kív.</t>
  </si>
  <si>
    <t>Felhalmozási célú bevételek</t>
  </si>
  <si>
    <t xml:space="preserve">Beruházási kiadások (ÁFA-val együtt) </t>
  </si>
  <si>
    <t>Felújítási kiadások (ÁFA-val együtt)</t>
  </si>
  <si>
    <t>Egyéb felhalm.célú kiadások</t>
  </si>
  <si>
    <t>Felhalm.c.hitel,kölcsön törl.</t>
  </si>
  <si>
    <t>Felhalmozási célú kiadások</t>
  </si>
  <si>
    <t>Önkormányzat bevételei összesen</t>
  </si>
  <si>
    <t>Önkormányzat kiadásai összesen</t>
  </si>
  <si>
    <t>Zalaszentgrót  Város  Önkormányzata  2014. évi előirányzat-felhasználási ütemterve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</si>
  <si>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</si>
  <si>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</si>
  <si>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</si>
  <si>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</si>
  <si>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</si>
  <si>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</si>
  <si>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</si>
  <si>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</si>
  <si>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augusz-tus</t>
  </si>
  <si>
    <t>szeptem-ber</t>
  </si>
  <si>
    <t>október</t>
  </si>
  <si>
    <t>novem-ber</t>
  </si>
  <si>
    <t>decem-ber</t>
  </si>
  <si>
    <t>összesen</t>
  </si>
  <si>
    <t>Műk.c.átvett pe,tám.</t>
  </si>
  <si>
    <t>Felhalm.c.átvett pe,tám.</t>
  </si>
  <si>
    <t>Közhatalmi bev.</t>
  </si>
  <si>
    <t>Felhalm.bevétel</t>
  </si>
  <si>
    <t>Működési bev.</t>
  </si>
  <si>
    <t>Pénzmaradvány felh.</t>
  </si>
  <si>
    <t>Központi ir.szervi tám.</t>
  </si>
  <si>
    <t>Hitel,értékpapír</t>
  </si>
  <si>
    <t>Bevételek összesen:</t>
  </si>
  <si>
    <t>KIADÁSOK</t>
  </si>
  <si>
    <t>Működési kiadások</t>
  </si>
  <si>
    <t>Egyéb felhalm.c.kiad.</t>
  </si>
  <si>
    <t>Központi,ir.szervi tám.foly.</t>
  </si>
  <si>
    <t>Egyéb finansz.kiad.</t>
  </si>
  <si>
    <t>Kiadások összesen:</t>
  </si>
  <si>
    <t>Összesen:</t>
  </si>
  <si>
    <t>Sor-
szám</t>
  </si>
  <si>
    <t>Cím</t>
  </si>
  <si>
    <t>Kiíró</t>
  </si>
  <si>
    <t>Jelleg*</t>
  </si>
  <si>
    <t>Elnyert
 forrás</t>
  </si>
  <si>
    <t>Saját 
erő</t>
  </si>
  <si>
    <t>Össz-
költség</t>
  </si>
  <si>
    <t>Támoga-
tási 
inten-
zítás</t>
  </si>
  <si>
    <t>Szer-
ző-
dés-
kötés
éve</t>
  </si>
  <si>
    <t>2014. évben tervezett</t>
  </si>
  <si>
    <t xml:space="preserve">f o r r á s a i </t>
  </si>
  <si>
    <t>támo-
gatás</t>
  </si>
  <si>
    <t>önrész</t>
  </si>
  <si>
    <t>Korábban nyújt.előleg,tá-mogatás</t>
  </si>
  <si>
    <t>Szlovénia-Magyarország Határon IPA Átnyúló Együttműködési 
Program 
2007-2013
 (SI-HU-2-1-009/02 
Jó bor-Jó 
szomszédság)</t>
  </si>
  <si>
    <t>Nemzeti Fejlesztési Ügynökség</t>
  </si>
  <si>
    <t>Határon Átnyúló Együttműködési program</t>
  </si>
  <si>
    <t>107047,5 Euro =31.483.740 Ft (2013.01. 08 
MNB devizaárfolyam alapján 
(1 Euro= 
294,11 Ft))</t>
  </si>
  <si>
    <t>95% = 85% ERFA+10% Nemzeti társfinanszírozás</t>
  </si>
  <si>
    <t>TÁMOP-3.1.-11-12/2-
-2012-0098
Óvodafejlesztés 
Zalaszentgróton</t>
  </si>
  <si>
    <t>EU</t>
  </si>
  <si>
    <t>ÁROP-1.A.5-2013-2013-0057 Szervezetfejlesztés konvergencia régióban lévő önkorm.számára</t>
  </si>
  <si>
    <t>Európai Uniós támogatással megvalósuló projektek tervezett költségei</t>
  </si>
  <si>
    <t>és finanszírozási forrásai</t>
  </si>
  <si>
    <t>2014. évben</t>
  </si>
  <si>
    <t>Beruházási kiadások előirányzata 2014. év</t>
  </si>
  <si>
    <t>Intézmény</t>
  </si>
  <si>
    <t>Cél megnevezése</t>
  </si>
  <si>
    <t>Nettó</t>
  </si>
  <si>
    <t>ÁFA</t>
  </si>
  <si>
    <t>Bruttó</t>
  </si>
  <si>
    <t>Napközi Otthonos Óvoda</t>
  </si>
  <si>
    <t>1 db hűtőszekrény</t>
  </si>
  <si>
    <t>1 db mosógép</t>
  </si>
  <si>
    <t>Városi Művelődési Központ</t>
  </si>
  <si>
    <t>keverő pult</t>
  </si>
  <si>
    <t>mikrofon</t>
  </si>
  <si>
    <t>hangfal</t>
  </si>
  <si>
    <t>erösítő</t>
  </si>
  <si>
    <t>Egészségügyi Központ</t>
  </si>
  <si>
    <t>Fizikoterápiás berendezés</t>
  </si>
  <si>
    <t>1 db laptop</t>
  </si>
  <si>
    <t>26 db szünetmentes táp</t>
  </si>
  <si>
    <t>2 db digitális hőmérő</t>
  </si>
  <si>
    <t>GESZ</t>
  </si>
  <si>
    <t>Központi nyomtató</t>
  </si>
  <si>
    <t>számítógép</t>
  </si>
  <si>
    <t>Közös Önkormányzati Hivatal</t>
  </si>
  <si>
    <t>szavazórendszer, hangosítás tárgyi eszközei</t>
  </si>
  <si>
    <t>számítástechnikai ügyviteli eszközök</t>
  </si>
  <si>
    <t>Intézmények összesen:</t>
  </si>
  <si>
    <t>Zalaszentgrót Város Önkormányzata</t>
  </si>
  <si>
    <t>Áthúzódó kötelezettségek</t>
  </si>
  <si>
    <t>TÁMOP Óvodafejl. Zgróton pályázat</t>
  </si>
  <si>
    <t>Jó gyakorlat - szellemi termék</t>
  </si>
  <si>
    <t>Canon nyomtató (2 db)</t>
  </si>
  <si>
    <t>Dell Inspiron (2 db)</t>
  </si>
  <si>
    <t>Projektor (1 db)</t>
  </si>
  <si>
    <t>Pályázat összesen</t>
  </si>
  <si>
    <t>ÁROP pályázat</t>
  </si>
  <si>
    <t>szoftver beszerzés</t>
  </si>
  <si>
    <t>Gazdálkodó települési közösségek (Szentgrótikum) pályázat</t>
  </si>
  <si>
    <t>30 db konferencia szék, 5 db asztal, 1 db prezenter, 2 db mobil prospektus tartó vászon</t>
  </si>
  <si>
    <t>Laptop (1 db)</t>
  </si>
  <si>
    <t>Táblagép</t>
  </si>
  <si>
    <t>Popup display hátfal</t>
  </si>
  <si>
    <t>Közmunka program - seprőgép 1 db</t>
  </si>
  <si>
    <t>Széchenyi u. 8. sz. ingatlan vétel</t>
  </si>
  <si>
    <t>Településrendezési terv</t>
  </si>
  <si>
    <t>Zalaudvarnoki parkoló építése</t>
  </si>
  <si>
    <t>Áthúzódő kötelezettségek összesen</t>
  </si>
  <si>
    <t>Játszótéri játékok</t>
  </si>
  <si>
    <t>Strandra vezető sétány kialakítása</t>
  </si>
  <si>
    <t>Zalaudvarnoki temető  terveztetés</t>
  </si>
  <si>
    <t>Nagytemető bővítés terveztetése</t>
  </si>
  <si>
    <t xml:space="preserve">Látóhegyi buszmegálló kialakítás </t>
  </si>
  <si>
    <t>Katalin lakótelepi szennyvíz, csapadékvíz rekonstrukció</t>
  </si>
  <si>
    <t>Vízkárelhárítási terv</t>
  </si>
  <si>
    <t>Karácsonyi díszek</t>
  </si>
  <si>
    <t>Városrehabilitációs terv kidolgozása, meglévő tervek engedélyeztetése</t>
  </si>
  <si>
    <t>Szennyvíziszap lerakó tanulmányterv, engedélyeztetés</t>
  </si>
  <si>
    <t xml:space="preserve">Mozgássérült rámpa építés Batthyány u. 15. Szoc.és Gyermekjóléti Kp.iroda épület * </t>
  </si>
  <si>
    <t>Házasságkötő terem függöny</t>
  </si>
  <si>
    <t>Kerékpárút pályázat önrész</t>
  </si>
  <si>
    <t>Fejlesztési tartalék részönkormányzatoknak</t>
  </si>
  <si>
    <t>Pályázati céltartalék</t>
  </si>
  <si>
    <t>Általános fejlesztési tartalék</t>
  </si>
  <si>
    <t>Tartalék összesen</t>
  </si>
  <si>
    <t>Önkormányzat mindösszesen:</t>
  </si>
  <si>
    <t>* A fejlesztési cél az intézményfenntartó társulásnál történik önkormányzati tulajdonon.</t>
  </si>
  <si>
    <t>Az önkormányzat által átadott pénzeszközök, támogatások</t>
  </si>
  <si>
    <t>Szervezet megnevezése</t>
  </si>
  <si>
    <t>2010. évi tény</t>
  </si>
  <si>
    <t>2014.évi terv</t>
  </si>
  <si>
    <t>Működési célra átadott pénzeszközök</t>
  </si>
  <si>
    <t>Polgárőrség</t>
  </si>
  <si>
    <t>Tűzoltók</t>
  </si>
  <si>
    <t>Villanegra Műv. Kh. Egyesület</t>
  </si>
  <si>
    <t>Zalakoppányi Polgárőr Egyesület - részönkorm. keret</t>
  </si>
  <si>
    <t>Sportszervezetek:</t>
  </si>
  <si>
    <t xml:space="preserve">  - Városi Futball Club</t>
  </si>
  <si>
    <t xml:space="preserve">  - Kézilabda Club</t>
  </si>
  <si>
    <t xml:space="preserve">  - Fitness Klub</t>
  </si>
  <si>
    <t xml:space="preserve">  - Művelődési és Sportegyesület</t>
  </si>
  <si>
    <t xml:space="preserve">  - Tekeklub</t>
  </si>
  <si>
    <t xml:space="preserve">  - Lövészklub</t>
  </si>
  <si>
    <t xml:space="preserve">  - Karate-do SE</t>
  </si>
  <si>
    <t xml:space="preserve">  - Motorsport Egyesület</t>
  </si>
  <si>
    <t xml:space="preserve">  - Zalaudvarnoki SE - központi keret</t>
  </si>
  <si>
    <t xml:space="preserve">                                    - részönkormányzati keret</t>
  </si>
  <si>
    <t xml:space="preserve">  - Zalakoppányi SE  - központi keret</t>
  </si>
  <si>
    <t>Sportszervezetek összesen:</t>
  </si>
  <si>
    <t>Rendezvények támogatása</t>
  </si>
  <si>
    <t>Kulturtivornya</t>
  </si>
  <si>
    <t>Csiga fesztivál</t>
  </si>
  <si>
    <t>Puszika-Oszika</t>
  </si>
  <si>
    <t>Traktor fesztivál</t>
  </si>
  <si>
    <t>Magyar Képzőművészeti Egyetem alkotó tábor</t>
  </si>
  <si>
    <t>Egyéb városi rendezvények</t>
  </si>
  <si>
    <t>Karate tábor</t>
  </si>
  <si>
    <t>Rendezvények támogatása összesen</t>
  </si>
  <si>
    <t>Zgrót Város Roma Nemzetiségi Önkormányzat tám.</t>
  </si>
  <si>
    <t xml:space="preserve">8. </t>
  </si>
  <si>
    <t>ZalA-KAR Nonprofit Kft Közmunka hozzájárulás</t>
  </si>
  <si>
    <t>9.</t>
  </si>
  <si>
    <t>BURSA HUNGARICA tám.</t>
  </si>
  <si>
    <t>10.</t>
  </si>
  <si>
    <t>Zalai Borút Egyesület támogatás ( áthúzódó )</t>
  </si>
  <si>
    <t>11.</t>
  </si>
  <si>
    <t>Zala Termálvölgye Egyesület</t>
  </si>
  <si>
    <t>12.</t>
  </si>
  <si>
    <t>Szentgróti Víz- és Fürdő Kft tám.</t>
  </si>
  <si>
    <t>Működési célú pénzeszköz átadás  végösszesen:</t>
  </si>
  <si>
    <t>Felhalmozási célra átadott pénzeszközök</t>
  </si>
  <si>
    <t>13.</t>
  </si>
  <si>
    <t>Kamatmentes kölcsön lakosságnak</t>
  </si>
  <si>
    <t>14.</t>
  </si>
  <si>
    <t>Zalaszentgróti Futball Klub támogatás</t>
  </si>
  <si>
    <t>Felhalmozási célú pénzeszk. átadás végösszesen</t>
  </si>
  <si>
    <t>2014. évi mód.</t>
  </si>
  <si>
    <t>2014.évi eredeti</t>
  </si>
  <si>
    <t>2014.évi mód.</t>
  </si>
  <si>
    <t>Fecskeház kialakítás</t>
  </si>
  <si>
    <t>Fenntartható fejlesztések központjának kialakítása</t>
  </si>
  <si>
    <t xml:space="preserve">Mintakert kialakítása </t>
  </si>
  <si>
    <t>Műfüves pályázat önrész</t>
  </si>
  <si>
    <t>Közmunka pályázat-Mezőgazdaság</t>
  </si>
  <si>
    <t xml:space="preserve"> - Fóliasátor kial.</t>
  </si>
  <si>
    <t xml:space="preserve"> - Műtrágyaszóró</t>
  </si>
  <si>
    <t>LEADER-Fecskeház</t>
  </si>
  <si>
    <t>MVH</t>
  </si>
  <si>
    <t xml:space="preserve">LEADER-Mintakert </t>
  </si>
  <si>
    <t>15.</t>
  </si>
  <si>
    <t>16.</t>
  </si>
  <si>
    <t>Városi Futball Klub pályázati önerő</t>
  </si>
  <si>
    <t>Városi Futball Klub - lelátó betonozása</t>
  </si>
  <si>
    <t>nettó bekerülésre szám. 100%</t>
  </si>
  <si>
    <t>2014. évi új mód.</t>
  </si>
  <si>
    <t>2014.évi új mód.</t>
  </si>
  <si>
    <t>Shotokan Karate-do Egyesület tatami vás.</t>
  </si>
  <si>
    <t>Teke Klub műk. pót.tám.</t>
  </si>
  <si>
    <t>Csáfordi Polgárőr Egy. (Csáfordi RÖK)</t>
  </si>
  <si>
    <t>17.</t>
  </si>
  <si>
    <t>18.</t>
  </si>
  <si>
    <t>19.</t>
  </si>
  <si>
    <t>egyéb finansz. Bev. (értékpapír ért.)</t>
  </si>
  <si>
    <t>értékpapír vásárlás</t>
  </si>
  <si>
    <t>befektetési jegy vásárlás</t>
  </si>
  <si>
    <t>befktetési jegy ért.</t>
  </si>
  <si>
    <t>Hitel-, kölcsönfelv. áht-n kívülről                     értékpapír</t>
  </si>
  <si>
    <t xml:space="preserve"> Közfoglalkoztatásban résztvevők  létszáma</t>
  </si>
  <si>
    <t>2014. évi</t>
  </si>
  <si>
    <t xml:space="preserve">Városi Önkormányzat </t>
  </si>
  <si>
    <t>Engedélyezett létszám</t>
  </si>
  <si>
    <t>Feladatellátás jellege*</t>
  </si>
  <si>
    <t>Közfoglalkoztatásban  dolgozók**</t>
  </si>
  <si>
    <t xml:space="preserve">  - Téli közfoglalkoztatás</t>
  </si>
  <si>
    <t xml:space="preserve">  - Mezőgazdaság</t>
  </si>
  <si>
    <t xml:space="preserve">  - Helyi sajátosságokra ép.progr.</t>
  </si>
  <si>
    <t xml:space="preserve">  - Téli és egyéb értékteremtő közf.</t>
  </si>
  <si>
    <t xml:space="preserve">   1: kötelező feladat </t>
  </si>
  <si>
    <t xml:space="preserve">   2: önként vállalt feladat</t>
  </si>
  <si>
    <t>Közfoglalkoztatásban dolgozók**</t>
  </si>
  <si>
    <t xml:space="preserve">      </t>
  </si>
  <si>
    <t>éves létszám keret</t>
  </si>
  <si>
    <t>mosógép</t>
  </si>
  <si>
    <t>hűtőszekrény</t>
  </si>
  <si>
    <t>függöny</t>
  </si>
  <si>
    <t>szőnyeg</t>
  </si>
  <si>
    <t>porszívó</t>
  </si>
  <si>
    <t>technikai eszközbesz.</t>
  </si>
  <si>
    <t>inform.eszközök</t>
  </si>
  <si>
    <t>kisértékű eszk.(iskolai)</t>
  </si>
  <si>
    <t>Park rehabilitáció</t>
  </si>
  <si>
    <t xml:space="preserve">Helyi sajátosságok közmunka progr.: </t>
  </si>
  <si>
    <t>Egyéb értékteremtő közmunka progr.:</t>
  </si>
  <si>
    <t>Vésőgép</t>
  </si>
  <si>
    <t>Szerszámos kocsi</t>
  </si>
  <si>
    <t>Iskola udvar rekonstrukció</t>
  </si>
  <si>
    <t>Tanműhely többfunkcióssá alakítása</t>
  </si>
  <si>
    <t>Zalakoppány - motoroskasza</t>
  </si>
  <si>
    <t xml:space="preserve">                   - hangfal, erősítő</t>
  </si>
  <si>
    <t xml:space="preserve"> - Talajmaró</t>
  </si>
  <si>
    <t>LEADER-Fenntartható térségi modellprogramok megalapozása</t>
  </si>
  <si>
    <t>1. sz. melléklet a  2014. évi költségvetés módosításáról szóló 15/2014 (VI.27.) sz. önkormányzati rendelethez</t>
  </si>
  <si>
    <t>2. sz. melléklet a  2014. évi költségvetés módosításáról szóló 15/2014 (VI.27.) sz. önkormányzati rendelethez</t>
  </si>
  <si>
    <t>3. sz. melléklet a  2014. évi költségvetés módosításáróll szóló 15/2014 (VI.27.) sz. önkormányzati rendelethez</t>
  </si>
  <si>
    <t>4. sz melléklet a 2014. évi költségvetés módosításáról  szóló 15/2014 (VI.27.) sz. önkormányzati rendelethez</t>
  </si>
  <si>
    <t>5.sz.melléklet a 2014. évi költségvetés módosításáról szóló 15/2014 (VI. 27.) sz. önkormányzati rendelethez</t>
  </si>
  <si>
    <t>6.sz.melléklet a 2014.évi költségvetés módosításáról szóló 15/2014 (VI.27.) sz. önkormányzati rendelethez</t>
  </si>
  <si>
    <t xml:space="preserve">7.sz. melléklet a 2014.évi költségvetés módosításáról szóló 15/2014 (VI.27.) sz. önkormányzati rendelethez </t>
  </si>
  <si>
    <t>8. sz. melléklet a 2014. évi költségvetés módosításáról szóló 15/2014 (VI.27.) sz.önkormányzati rendelethez</t>
  </si>
  <si>
    <t xml:space="preserve">9. sz. melléklet a 2014.évi költségvetés módosításáról szóló 15/2014 (VI.27.)sz. önkormányzati  rendelethez </t>
  </si>
  <si>
    <t>10.sz. melléklet a 2014. évi költségvetés módosításáról szóló 15/2014 (VI.27.) sz.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</si>
</sst>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[Red]#,##0"/>
    <numFmt numFmtId="165" formatCode="#,##0_ ;\-#,##0\ "/>
    <numFmt numFmtId="166" formatCode="_-* #,##0\ _F_t_-;\-* #,##0\ _F_t_-;_-* &quot;-&quot;??\ _F_t_-;_-@_-"/>
    <numFmt numFmtId="167" formatCode="0.0"/>
    <numFmt numFmtId="168" formatCode="0.0;[Red]0.0"/>
    <numFmt numFmtId="169" formatCode="0;[Red]0"/>
    <numFmt numFmtId="170" formatCode="0.00;[Red]0.00"/>
    <numFmt numFmtId="171" formatCode="_-* #,##0.000\ _F_t_-;\-* #,##0.000\ _F_t_-;_-* &quot;-&quot;??\ _F_t_-;_-@_-"/>
    <numFmt numFmtId="172" formatCode="_-* #,##0.0000\ _F_t_-;\-* #,##0.0000\ _F_t_-;_-* &quot;-&quot;??\ _F_t_-;_-@_-"/>
    <numFmt numFmtId="173" formatCode="_-* #,##0.0\ _F_t_-;\-* #,##0.0\ _F_t_-;_-* &quot;-&quot;??\ _F_t_-;_-@_-"/>
    <numFmt numFmtId="174" formatCode="_-* #,##0.00000\ _F_t_-;\-* #,##0.00000\ _F_t_-;_-* &quot;-&quot;??\ _F_t_-;_-@_-"/>
    <numFmt numFmtId="175" formatCode="_-* #,##0.000000\ _F_t_-;\-* #,##0.000000\ _F_t_-;_-* &quot;-&quot;??\ _F_t_-;_-@_-"/>
  </numFmts>
  <fonts count="81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i/>
      <sz val="16"/>
      <name val="Arial CE"/>
      <family val="0"/>
    </font>
    <font>
      <b/>
      <i/>
      <sz val="14"/>
      <name val="Arial CE"/>
      <family val="0"/>
    </font>
    <font>
      <i/>
      <sz val="12"/>
      <name val="Arial CE"/>
      <family val="0"/>
    </font>
    <font>
      <sz val="9"/>
      <name val="MS Sans Serif"/>
      <family val="2"/>
    </font>
    <font>
      <sz val="10"/>
      <name val="MS Sans Serif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name val="MS Sans Serif"/>
      <family val="2"/>
    </font>
    <font>
      <b/>
      <sz val="8.5"/>
      <name val="MS Sans Serif"/>
      <family val="2"/>
    </font>
    <font>
      <sz val="9"/>
      <name val="Arial CE"/>
      <family val="0"/>
    </font>
    <font>
      <b/>
      <sz val="14"/>
      <name val="Arial CE"/>
      <family val="0"/>
    </font>
    <font>
      <b/>
      <sz val="10"/>
      <name val="Arial CE"/>
      <family val="2"/>
    </font>
    <font>
      <b/>
      <i/>
      <sz val="10"/>
      <name val="Arial CE"/>
      <family val="0"/>
    </font>
    <font>
      <b/>
      <u val="single"/>
      <sz val="10"/>
      <name val="Arial CE"/>
      <family val="2"/>
    </font>
    <font>
      <b/>
      <sz val="16"/>
      <name val="Arial CE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9"/>
      <name val="Arial CE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 CE"/>
      <family val="0"/>
    </font>
    <font>
      <b/>
      <i/>
      <sz val="12"/>
      <name val="Arial CE"/>
      <family val="2"/>
    </font>
    <font>
      <i/>
      <u val="single"/>
      <sz val="12"/>
      <name val="Arial CE"/>
      <family val="2"/>
    </font>
    <font>
      <b/>
      <sz val="8"/>
      <name val="MS Sans Serif"/>
      <family val="2"/>
    </font>
    <font>
      <sz val="8"/>
      <name val="MS Sans Serif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>
        <color indexed="63"/>
      </top>
      <bottom style="medium"/>
    </border>
    <border>
      <left style="medium"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0" fillId="22" borderId="7" applyNumberFormat="0" applyFont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4" fillId="29" borderId="0" applyNumberFormat="0" applyBorder="0" applyAlignment="0" applyProtection="0"/>
    <xf numFmtId="0" fontId="75" fillId="30" borderId="8" applyNumberFormat="0" applyAlignment="0" applyProtection="0"/>
    <xf numFmtId="0" fontId="76" fillId="0" borderId="0" applyNumberFormat="0" applyFill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7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79" fillId="32" borderId="0" applyNumberFormat="0" applyBorder="0" applyAlignment="0" applyProtection="0"/>
    <xf numFmtId="0" fontId="80" fillId="30" borderId="1" applyNumberFormat="0" applyAlignment="0" applyProtection="0"/>
    <xf numFmtId="9" fontId="0" fillId="0" borderId="0" applyFont="0" applyFill="0" applyBorder="0" applyAlignment="0" applyProtection="0"/>
  </cellStyleXfs>
  <cellXfs count="37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 horizontal="right"/>
    </xf>
    <xf numFmtId="0" fontId="1" fillId="33" borderId="19" xfId="0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1" fillId="0" borderId="22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13" xfId="0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3" fontId="2" fillId="0" borderId="26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7" xfId="0" applyFont="1" applyBorder="1" applyAlignment="1">
      <alignment/>
    </xf>
    <xf numFmtId="0" fontId="6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3" fontId="7" fillId="0" borderId="0" xfId="0" applyNumberFormat="1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2" fontId="7" fillId="0" borderId="0" xfId="0" applyNumberFormat="1" applyFont="1" applyBorder="1" applyAlignment="1">
      <alignment horizontal="centerContinuous" wrapText="1"/>
    </xf>
    <xf numFmtId="0" fontId="7" fillId="0" borderId="0" xfId="0" applyFont="1" applyBorder="1" applyAlignment="1">
      <alignment horizontal="center" wrapText="1"/>
    </xf>
    <xf numFmtId="0" fontId="10" fillId="34" borderId="0" xfId="0" applyFont="1" applyFill="1" applyAlignment="1">
      <alignment horizontal="center"/>
    </xf>
    <xf numFmtId="0" fontId="12" fillId="34" borderId="0" xfId="0" applyFont="1" applyFill="1" applyBorder="1" applyAlignment="1">
      <alignment/>
    </xf>
    <xf numFmtId="0" fontId="10" fillId="33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12" fillId="33" borderId="0" xfId="0" applyFont="1" applyFill="1" applyBorder="1" applyAlignment="1">
      <alignment horizontal="center"/>
    </xf>
    <xf numFmtId="3" fontId="9" fillId="0" borderId="22" xfId="0" applyNumberFormat="1" applyFont="1" applyBorder="1" applyAlignment="1">
      <alignment horizontal="center" vertical="center" wrapText="1"/>
    </xf>
    <xf numFmtId="3" fontId="11" fillId="0" borderId="22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3" fontId="10" fillId="0" borderId="22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3" fontId="10" fillId="0" borderId="22" xfId="0" applyNumberFormat="1" applyFont="1" applyFill="1" applyBorder="1" applyAlignment="1">
      <alignment horizontal="left" vertical="center" wrapText="1"/>
    </xf>
    <xf numFmtId="0" fontId="9" fillId="0" borderId="28" xfId="0" applyFont="1" applyBorder="1" applyAlignment="1">
      <alignment/>
    </xf>
    <xf numFmtId="3" fontId="10" fillId="33" borderId="22" xfId="0" applyNumberFormat="1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3" fontId="7" fillId="0" borderId="0" xfId="0" applyNumberFormat="1" applyFont="1" applyAlignment="1">
      <alignment wrapText="1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Continuous" wrapText="1"/>
    </xf>
    <xf numFmtId="0" fontId="9" fillId="0" borderId="0" xfId="0" applyFont="1" applyBorder="1" applyAlignment="1">
      <alignment horizontal="left" wrapText="1"/>
    </xf>
    <xf numFmtId="3" fontId="9" fillId="0" borderId="0" xfId="0" applyNumberFormat="1" applyFont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3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horizontal="centerContinuous" wrapText="1"/>
    </xf>
    <xf numFmtId="3" fontId="11" fillId="0" borderId="22" xfId="0" applyNumberFormat="1" applyFont="1" applyFill="1" applyBorder="1" applyAlignment="1">
      <alignment horizontal="left" vertical="center" wrapText="1"/>
    </xf>
    <xf numFmtId="1" fontId="7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0" fontId="7" fillId="0" borderId="29" xfId="0" applyFont="1" applyBorder="1" applyAlignment="1">
      <alignment wrapText="1"/>
    </xf>
    <xf numFmtId="3" fontId="9" fillId="33" borderId="29" xfId="0" applyNumberFormat="1" applyFont="1" applyFill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2" xfId="0" applyNumberFormat="1" applyFont="1" applyBorder="1" applyAlignment="1">
      <alignment/>
    </xf>
    <xf numFmtId="0" fontId="2" fillId="0" borderId="22" xfId="0" applyFont="1" applyBorder="1" applyAlignment="1">
      <alignment/>
    </xf>
    <xf numFmtId="164" fontId="2" fillId="0" borderId="22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0" fontId="2" fillId="0" borderId="22" xfId="0" applyNumberFormat="1" applyFont="1" applyBorder="1" applyAlignment="1">
      <alignment wrapText="1"/>
    </xf>
    <xf numFmtId="0" fontId="2" fillId="0" borderId="22" xfId="0" applyNumberFormat="1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0" fontId="1" fillId="0" borderId="22" xfId="0" applyNumberFormat="1" applyFont="1" applyBorder="1" applyAlignment="1">
      <alignment/>
    </xf>
    <xf numFmtId="0" fontId="1" fillId="0" borderId="22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5" fillId="33" borderId="3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5" fillId="33" borderId="20" xfId="0" applyFont="1" applyFill="1" applyBorder="1" applyAlignment="1">
      <alignment horizontal="center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16" fillId="0" borderId="32" xfId="0" applyFont="1" applyBorder="1" applyAlignment="1">
      <alignment wrapText="1"/>
    </xf>
    <xf numFmtId="0" fontId="16" fillId="0" borderId="0" xfId="0" applyFont="1" applyAlignment="1">
      <alignment/>
    </xf>
    <xf numFmtId="0" fontId="16" fillId="0" borderId="22" xfId="0" applyFont="1" applyBorder="1" applyAlignment="1">
      <alignment wrapText="1"/>
    </xf>
    <xf numFmtId="0" fontId="17" fillId="0" borderId="32" xfId="0" applyFont="1" applyBorder="1" applyAlignment="1">
      <alignment wrapText="1"/>
    </xf>
    <xf numFmtId="0" fontId="15" fillId="0" borderId="22" xfId="0" applyFont="1" applyBorder="1" applyAlignment="1">
      <alignment horizontal="center"/>
    </xf>
    <xf numFmtId="0" fontId="16" fillId="0" borderId="33" xfId="0" applyFont="1" applyBorder="1" applyAlignment="1">
      <alignment wrapText="1"/>
    </xf>
    <xf numFmtId="0" fontId="0" fillId="0" borderId="34" xfId="0" applyBorder="1" applyAlignment="1">
      <alignment wrapText="1"/>
    </xf>
    <xf numFmtId="0" fontId="15" fillId="33" borderId="33" xfId="0" applyFont="1" applyFill="1" applyBorder="1" applyAlignment="1">
      <alignment wrapText="1"/>
    </xf>
    <xf numFmtId="0" fontId="15" fillId="33" borderId="0" xfId="0" applyFont="1" applyFill="1" applyAlignment="1">
      <alignment/>
    </xf>
    <xf numFmtId="0" fontId="15" fillId="33" borderId="35" xfId="0" applyFont="1" applyFill="1" applyBorder="1" applyAlignment="1">
      <alignment wrapText="1"/>
    </xf>
    <xf numFmtId="0" fontId="0" fillId="0" borderId="0" xfId="0" applyAlignment="1">
      <alignment horizontal="right" wrapText="1"/>
    </xf>
    <xf numFmtId="0" fontId="14" fillId="0" borderId="0" xfId="0" applyFont="1" applyAlignment="1">
      <alignment horizontal="center"/>
    </xf>
    <xf numFmtId="0" fontId="19" fillId="33" borderId="36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21" fillId="33" borderId="31" xfId="0" applyFont="1" applyFill="1" applyBorder="1" applyAlignment="1">
      <alignment/>
    </xf>
    <xf numFmtId="0" fontId="2" fillId="33" borderId="0" xfId="0" applyFont="1" applyFill="1" applyAlignment="1">
      <alignment/>
    </xf>
    <xf numFmtId="0" fontId="21" fillId="33" borderId="32" xfId="0" applyFont="1" applyFill="1" applyBorder="1" applyAlignment="1">
      <alignment/>
    </xf>
    <xf numFmtId="0" fontId="21" fillId="33" borderId="37" xfId="0" applyFont="1" applyFill="1" applyBorder="1" applyAlignment="1">
      <alignment/>
    </xf>
    <xf numFmtId="0" fontId="20" fillId="33" borderId="33" xfId="0" applyFont="1" applyFill="1" applyBorder="1" applyAlignment="1">
      <alignment/>
    </xf>
    <xf numFmtId="3" fontId="2" fillId="33" borderId="0" xfId="0" applyNumberFormat="1" applyFont="1" applyFill="1" applyAlignment="1">
      <alignment/>
    </xf>
    <xf numFmtId="0" fontId="20" fillId="33" borderId="0" xfId="0" applyFont="1" applyFill="1" applyBorder="1" applyAlignment="1">
      <alignment/>
    </xf>
    <xf numFmtId="0" fontId="19" fillId="33" borderId="36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13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33" borderId="38" xfId="0" applyFont="1" applyFill="1" applyBorder="1" applyAlignment="1">
      <alignment horizontal="center" vertical="center" wrapText="1"/>
    </xf>
    <xf numFmtId="3" fontId="13" fillId="33" borderId="27" xfId="0" applyNumberFormat="1" applyFont="1" applyFill="1" applyBorder="1" applyAlignment="1">
      <alignment/>
    </xf>
    <xf numFmtId="3" fontId="13" fillId="33" borderId="22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3" fontId="13" fillId="33" borderId="20" xfId="0" applyNumberFormat="1" applyFont="1" applyFill="1" applyBorder="1" applyAlignment="1">
      <alignment/>
    </xf>
    <xf numFmtId="3" fontId="22" fillId="33" borderId="39" xfId="0" applyNumberFormat="1" applyFont="1" applyFill="1" applyBorder="1" applyAlignment="1">
      <alignment/>
    </xf>
    <xf numFmtId="3" fontId="22" fillId="33" borderId="0" xfId="0" applyNumberFormat="1" applyFont="1" applyFill="1" applyBorder="1" applyAlignment="1">
      <alignment/>
    </xf>
    <xf numFmtId="0" fontId="13" fillId="33" borderId="0" xfId="0" applyFont="1" applyFill="1" applyAlignment="1">
      <alignment/>
    </xf>
    <xf numFmtId="3" fontId="22" fillId="33" borderId="40" xfId="0" applyNumberFormat="1" applyFont="1" applyFill="1" applyBorder="1" applyAlignment="1">
      <alignment/>
    </xf>
    <xf numFmtId="0" fontId="22" fillId="33" borderId="41" xfId="0" applyFont="1" applyFill="1" applyBorder="1" applyAlignment="1">
      <alignment horizontal="center" vertical="center" wrapText="1"/>
    </xf>
    <xf numFmtId="3" fontId="22" fillId="33" borderId="42" xfId="0" applyNumberFormat="1" applyFont="1" applyFill="1" applyBorder="1" applyAlignment="1">
      <alignment/>
    </xf>
    <xf numFmtId="3" fontId="22" fillId="33" borderId="43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4" fillId="35" borderId="22" xfId="0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/>
    </xf>
    <xf numFmtId="3" fontId="30" fillId="0" borderId="22" xfId="0" applyNumberFormat="1" applyFont="1" applyBorder="1" applyAlignment="1">
      <alignment horizontal="center" vertical="center"/>
    </xf>
    <xf numFmtId="9" fontId="30" fillId="0" borderId="22" xfId="0" applyNumberFormat="1" applyFont="1" applyBorder="1" applyAlignment="1">
      <alignment horizontal="center" vertical="center"/>
    </xf>
    <xf numFmtId="0" fontId="23" fillId="35" borderId="22" xfId="0" applyFont="1" applyFill="1" applyBorder="1" applyAlignment="1">
      <alignment horizontal="center" vertical="center" wrapText="1"/>
    </xf>
    <xf numFmtId="0" fontId="24" fillId="35" borderId="22" xfId="0" applyFont="1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3" fontId="30" fillId="0" borderId="22" xfId="0" applyNumberFormat="1" applyFont="1" applyBorder="1" applyAlignment="1">
      <alignment horizontal="center" vertical="center" wrapText="1"/>
    </xf>
    <xf numFmtId="6" fontId="30" fillId="0" borderId="22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3" fillId="0" borderId="22" xfId="0" applyFont="1" applyBorder="1" applyAlignment="1">
      <alignment horizontal="center" wrapText="1"/>
    </xf>
    <xf numFmtId="0" fontId="34" fillId="0" borderId="22" xfId="0" applyFont="1" applyBorder="1" applyAlignment="1">
      <alignment wrapText="1"/>
    </xf>
    <xf numFmtId="0" fontId="34" fillId="0" borderId="22" xfId="0" applyFont="1" applyBorder="1" applyAlignment="1">
      <alignment horizontal="right" vertical="center" wrapText="1"/>
    </xf>
    <xf numFmtId="3" fontId="34" fillId="0" borderId="27" xfId="0" applyNumberFormat="1" applyFont="1" applyBorder="1" applyAlignment="1">
      <alignment horizontal="right" vertical="center" wrapText="1"/>
    </xf>
    <xf numFmtId="0" fontId="33" fillId="0" borderId="22" xfId="0" applyFont="1" applyBorder="1" applyAlignment="1">
      <alignment wrapText="1"/>
    </xf>
    <xf numFmtId="0" fontId="33" fillId="0" borderId="22" xfId="0" applyFont="1" applyBorder="1" applyAlignment="1">
      <alignment horizontal="right" vertical="center" wrapText="1"/>
    </xf>
    <xf numFmtId="3" fontId="33" fillId="0" borderId="22" xfId="0" applyNumberFormat="1" applyFont="1" applyBorder="1" applyAlignment="1">
      <alignment horizontal="right" vertical="center" wrapText="1"/>
    </xf>
    <xf numFmtId="3" fontId="34" fillId="0" borderId="22" xfId="0" applyNumberFormat="1" applyFont="1" applyBorder="1" applyAlignment="1">
      <alignment horizontal="right" vertical="center" wrapText="1"/>
    </xf>
    <xf numFmtId="0" fontId="34" fillId="0" borderId="27" xfId="0" applyFont="1" applyBorder="1" applyAlignment="1">
      <alignment horizontal="right" vertical="center" wrapText="1"/>
    </xf>
    <xf numFmtId="0" fontId="2" fillId="0" borderId="22" xfId="0" applyFont="1" applyBorder="1" applyAlignment="1">
      <alignment wrapText="1"/>
    </xf>
    <xf numFmtId="0" fontId="33" fillId="0" borderId="22" xfId="0" applyFont="1" applyBorder="1" applyAlignment="1">
      <alignment vertical="top" wrapText="1"/>
    </xf>
    <xf numFmtId="0" fontId="0" fillId="0" borderId="0" xfId="0" applyFont="1" applyAlignment="1">
      <alignment/>
    </xf>
    <xf numFmtId="0" fontId="34" fillId="0" borderId="22" xfId="0" applyFont="1" applyBorder="1" applyAlignment="1">
      <alignment vertical="top" wrapText="1"/>
    </xf>
    <xf numFmtId="0" fontId="15" fillId="0" borderId="0" xfId="0" applyFont="1" applyAlignment="1">
      <alignment/>
    </xf>
    <xf numFmtId="0" fontId="33" fillId="0" borderId="4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top" wrapText="1"/>
    </xf>
    <xf numFmtId="3" fontId="35" fillId="0" borderId="0" xfId="0" applyNumberFormat="1" applyFont="1" applyBorder="1" applyAlignment="1">
      <alignment horizontal="right" vertical="center" wrapText="1"/>
    </xf>
    <xf numFmtId="0" fontId="35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1" fillId="0" borderId="45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2" fillId="0" borderId="31" xfId="0" applyNumberFormat="1" applyFont="1" applyBorder="1" applyAlignment="1">
      <alignment/>
    </xf>
    <xf numFmtId="0" fontId="2" fillId="0" borderId="27" xfId="0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49" xfId="0" applyNumberFormat="1" applyFont="1" applyBorder="1" applyAlignment="1">
      <alignment/>
    </xf>
    <xf numFmtId="0" fontId="2" fillId="0" borderId="22" xfId="0" applyFont="1" applyBorder="1" applyAlignment="1">
      <alignment/>
    </xf>
    <xf numFmtId="164" fontId="2" fillId="0" borderId="50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39" fillId="0" borderId="22" xfId="0" applyFont="1" applyBorder="1" applyAlignment="1">
      <alignment/>
    </xf>
    <xf numFmtId="0" fontId="38" fillId="0" borderId="22" xfId="0" applyFont="1" applyBorder="1" applyAlignment="1">
      <alignment/>
    </xf>
    <xf numFmtId="164" fontId="38" fillId="0" borderId="22" xfId="0" applyNumberFormat="1" applyFont="1" applyBorder="1" applyAlignment="1">
      <alignment/>
    </xf>
    <xf numFmtId="164" fontId="38" fillId="0" borderId="50" xfId="0" applyNumberFormat="1" applyFont="1" applyBorder="1" applyAlignment="1">
      <alignment/>
    </xf>
    <xf numFmtId="0" fontId="38" fillId="0" borderId="0" xfId="0" applyFont="1" applyAlignment="1">
      <alignment/>
    </xf>
    <xf numFmtId="0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32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50" xfId="0" applyNumberFormat="1" applyFont="1" applyBorder="1" applyAlignment="1">
      <alignment/>
    </xf>
    <xf numFmtId="0" fontId="2" fillId="0" borderId="37" xfId="0" applyNumberFormat="1" applyFont="1" applyBorder="1" applyAlignment="1">
      <alignment/>
    </xf>
    <xf numFmtId="0" fontId="2" fillId="0" borderId="20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52" xfId="0" applyNumberFormat="1" applyFont="1" applyBorder="1" applyAlignment="1">
      <alignment/>
    </xf>
    <xf numFmtId="0" fontId="2" fillId="0" borderId="32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9" fillId="34" borderId="22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wrapText="1"/>
    </xf>
    <xf numFmtId="0" fontId="7" fillId="0" borderId="53" xfId="0" applyFont="1" applyBorder="1" applyAlignment="1">
      <alignment horizontal="right" wrapText="1"/>
    </xf>
    <xf numFmtId="0" fontId="1" fillId="33" borderId="30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3" fontId="40" fillId="34" borderId="22" xfId="0" applyNumberFormat="1" applyFont="1" applyFill="1" applyBorder="1" applyAlignment="1">
      <alignment horizontal="center" vertical="center" wrapText="1"/>
    </xf>
    <xf numFmtId="3" fontId="41" fillId="33" borderId="22" xfId="0" applyNumberFormat="1" applyFont="1" applyFill="1" applyBorder="1" applyAlignment="1">
      <alignment horizontal="right" vertical="center" wrapText="1"/>
    </xf>
    <xf numFmtId="3" fontId="41" fillId="33" borderId="22" xfId="0" applyNumberFormat="1" applyFont="1" applyFill="1" applyBorder="1" applyAlignment="1">
      <alignment horizontal="right" wrapText="1"/>
    </xf>
    <xf numFmtId="3" fontId="41" fillId="0" borderId="22" xfId="0" applyNumberFormat="1" applyFont="1" applyBorder="1" applyAlignment="1">
      <alignment wrapText="1"/>
    </xf>
    <xf numFmtId="3" fontId="40" fillId="0" borderId="22" xfId="0" applyNumberFormat="1" applyFont="1" applyBorder="1" applyAlignment="1">
      <alignment wrapText="1"/>
    </xf>
    <xf numFmtId="3" fontId="40" fillId="33" borderId="22" xfId="0" applyNumberFormat="1" applyFont="1" applyFill="1" applyBorder="1" applyAlignment="1">
      <alignment wrapText="1"/>
    </xf>
    <xf numFmtId="0" fontId="41" fillId="33" borderId="22" xfId="0" applyFont="1" applyFill="1" applyBorder="1" applyAlignment="1">
      <alignment horizontal="center" vertical="center" wrapText="1"/>
    </xf>
    <xf numFmtId="3" fontId="41" fillId="33" borderId="22" xfId="0" applyNumberFormat="1" applyFont="1" applyFill="1" applyBorder="1" applyAlignment="1">
      <alignment wrapText="1"/>
    </xf>
    <xf numFmtId="3" fontId="40" fillId="33" borderId="22" xfId="0" applyNumberFormat="1" applyFont="1" applyFill="1" applyBorder="1" applyAlignment="1">
      <alignment horizontal="right" wrapText="1"/>
    </xf>
    <xf numFmtId="0" fontId="41" fillId="0" borderId="22" xfId="0" applyFont="1" applyBorder="1" applyAlignment="1">
      <alignment horizontal="center" wrapText="1"/>
    </xf>
    <xf numFmtId="0" fontId="40" fillId="0" borderId="22" xfId="0" applyFont="1" applyBorder="1" applyAlignment="1">
      <alignment wrapText="1"/>
    </xf>
    <xf numFmtId="3" fontId="41" fillId="0" borderId="22" xfId="0" applyNumberFormat="1" applyFont="1" applyBorder="1" applyAlignment="1">
      <alignment horizontal="right" wrapText="1"/>
    </xf>
    <xf numFmtId="0" fontId="41" fillId="0" borderId="22" xfId="0" applyFont="1" applyBorder="1" applyAlignment="1">
      <alignment wrapText="1"/>
    </xf>
    <xf numFmtId="166" fontId="1" fillId="33" borderId="22" xfId="40" applyNumberFormat="1" applyFont="1" applyFill="1" applyBorder="1" applyAlignment="1">
      <alignment horizontal="center" vertical="center" wrapText="1"/>
    </xf>
    <xf numFmtId="166" fontId="2" fillId="0" borderId="0" xfId="40" applyNumberFormat="1" applyFont="1" applyAlignment="1">
      <alignment horizontal="right" wrapText="1"/>
    </xf>
    <xf numFmtId="166" fontId="1" fillId="0" borderId="21" xfId="40" applyNumberFormat="1" applyFont="1" applyBorder="1" applyAlignment="1">
      <alignment horizontal="right" wrapText="1"/>
    </xf>
    <xf numFmtId="166" fontId="2" fillId="0" borderId="21" xfId="40" applyNumberFormat="1" applyFont="1" applyBorder="1" applyAlignment="1">
      <alignment horizontal="right" wrapText="1"/>
    </xf>
    <xf numFmtId="166" fontId="2" fillId="0" borderId="27" xfId="40" applyNumberFormat="1" applyFont="1" applyBorder="1" applyAlignment="1">
      <alignment horizontal="right" wrapText="1"/>
    </xf>
    <xf numFmtId="166" fontId="2" fillId="0" borderId="20" xfId="40" applyNumberFormat="1" applyFont="1" applyBorder="1" applyAlignment="1">
      <alignment horizontal="right" wrapText="1"/>
    </xf>
    <xf numFmtId="166" fontId="2" fillId="0" borderId="22" xfId="40" applyNumberFormat="1" applyFont="1" applyBorder="1" applyAlignment="1">
      <alignment horizontal="right" wrapText="1"/>
    </xf>
    <xf numFmtId="166" fontId="1" fillId="0" borderId="22" xfId="40" applyNumberFormat="1" applyFont="1" applyBorder="1" applyAlignment="1">
      <alignment horizontal="right" wrapText="1"/>
    </xf>
    <xf numFmtId="166" fontId="0" fillId="0" borderId="0" xfId="40" applyNumberFormat="1" applyFont="1" applyAlignment="1">
      <alignment horizontal="right"/>
    </xf>
    <xf numFmtId="166" fontId="15" fillId="33" borderId="30" xfId="40" applyNumberFormat="1" applyFont="1" applyFill="1" applyBorder="1" applyAlignment="1">
      <alignment horizontal="center"/>
    </xf>
    <xf numFmtId="166" fontId="15" fillId="33" borderId="19" xfId="40" applyNumberFormat="1" applyFont="1" applyFill="1" applyBorder="1" applyAlignment="1">
      <alignment horizontal="center"/>
    </xf>
    <xf numFmtId="166" fontId="15" fillId="33" borderId="20" xfId="40" applyNumberFormat="1" applyFont="1" applyFill="1" applyBorder="1" applyAlignment="1">
      <alignment horizontal="center" wrapText="1"/>
    </xf>
    <xf numFmtId="166" fontId="0" fillId="0" borderId="22" xfId="40" applyNumberFormat="1" applyFont="1" applyBorder="1" applyAlignment="1">
      <alignment horizontal="right"/>
    </xf>
    <xf numFmtId="166" fontId="16" fillId="0" borderId="22" xfId="40" applyNumberFormat="1" applyFont="1" applyBorder="1" applyAlignment="1">
      <alignment horizontal="right"/>
    </xf>
    <xf numFmtId="3" fontId="16" fillId="0" borderId="22" xfId="0" applyNumberFormat="1" applyFon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15" fillId="33" borderId="22" xfId="0" applyNumberFormat="1" applyFont="1" applyFill="1" applyBorder="1" applyAlignment="1">
      <alignment horizontal="center"/>
    </xf>
    <xf numFmtId="0" fontId="13" fillId="33" borderId="22" xfId="0" applyFont="1" applyFill="1" applyBorder="1" applyAlignment="1">
      <alignment/>
    </xf>
    <xf numFmtId="0" fontId="40" fillId="34" borderId="14" xfId="0" applyFont="1" applyFill="1" applyBorder="1" applyAlignment="1">
      <alignment horizontal="center" vertical="center" wrapText="1"/>
    </xf>
    <xf numFmtId="9" fontId="42" fillId="0" borderId="22" xfId="0" applyNumberFormat="1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12" fillId="34" borderId="22" xfId="0" applyFont="1" applyFill="1" applyBorder="1" applyAlignment="1">
      <alignment horizontal="center" vertical="center" wrapText="1"/>
    </xf>
    <xf numFmtId="3" fontId="1" fillId="0" borderId="17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0" fillId="0" borderId="15" xfId="0" applyBorder="1" applyAlignment="1">
      <alignment wrapText="1"/>
    </xf>
    <xf numFmtId="3" fontId="40" fillId="33" borderId="0" xfId="0" applyNumberFormat="1" applyFont="1" applyFill="1" applyBorder="1" applyAlignment="1">
      <alignment wrapText="1"/>
    </xf>
    <xf numFmtId="0" fontId="48" fillId="0" borderId="0" xfId="0" applyFont="1" applyAlignment="1">
      <alignment/>
    </xf>
    <xf numFmtId="0" fontId="43" fillId="0" borderId="0" xfId="0" applyFont="1" applyAlignment="1">
      <alignment/>
    </xf>
    <xf numFmtId="0" fontId="47" fillId="0" borderId="0" xfId="0" applyFont="1" applyAlignment="1">
      <alignment/>
    </xf>
    <xf numFmtId="1" fontId="33" fillId="0" borderId="22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1" fillId="33" borderId="55" xfId="0" applyFont="1" applyFill="1" applyBorder="1" applyAlignment="1">
      <alignment horizontal="center" vertical="center" wrapText="1"/>
    </xf>
    <xf numFmtId="0" fontId="1" fillId="33" borderId="56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/>
    </xf>
    <xf numFmtId="0" fontId="1" fillId="33" borderId="5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7" fillId="0" borderId="53" xfId="0" applyFont="1" applyBorder="1" applyAlignment="1">
      <alignment horizontal="right" wrapText="1"/>
    </xf>
    <xf numFmtId="0" fontId="9" fillId="34" borderId="22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wrapText="1"/>
    </xf>
    <xf numFmtId="0" fontId="10" fillId="34" borderId="24" xfId="0" applyFont="1" applyFill="1" applyBorder="1" applyAlignment="1">
      <alignment horizontal="center" wrapText="1"/>
    </xf>
    <xf numFmtId="0" fontId="11" fillId="34" borderId="24" xfId="0" applyFont="1" applyFill="1" applyBorder="1" applyAlignment="1">
      <alignment wrapText="1"/>
    </xf>
    <xf numFmtId="0" fontId="11" fillId="34" borderId="15" xfId="0" applyFont="1" applyFill="1" applyBorder="1" applyAlignment="1">
      <alignment wrapText="1"/>
    </xf>
    <xf numFmtId="0" fontId="10" fillId="34" borderId="15" xfId="0" applyFont="1" applyFill="1" applyBorder="1" applyAlignment="1">
      <alignment horizont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12" fillId="34" borderId="14" xfId="0" applyNumberFormat="1" applyFont="1" applyFill="1" applyBorder="1" applyAlignment="1">
      <alignment horizontal="center" vertical="center" wrapText="1"/>
    </xf>
    <xf numFmtId="3" fontId="12" fillId="34" borderId="24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9" fillId="34" borderId="14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40" fillId="34" borderId="14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40" fillId="34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1" fontId="40" fillId="34" borderId="14" xfId="0" applyNumberFormat="1" applyFont="1" applyFill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0" xfId="0" applyFont="1" applyAlignment="1">
      <alignment/>
    </xf>
    <xf numFmtId="0" fontId="3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2" fillId="0" borderId="53" xfId="0" applyFont="1" applyBorder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 wrapText="1"/>
    </xf>
    <xf numFmtId="0" fontId="1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5" fillId="33" borderId="45" xfId="0" applyFont="1" applyFill="1" applyBorder="1" applyAlignment="1">
      <alignment horizontal="center" vertical="center" wrapText="1"/>
    </xf>
    <xf numFmtId="0" fontId="0" fillId="33" borderId="58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8" fillId="0" borderId="0" xfId="0" applyFont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45" fillId="0" borderId="22" xfId="0" applyFont="1" applyBorder="1" applyAlignment="1">
      <alignment horizontal="left"/>
    </xf>
    <xf numFmtId="0" fontId="45" fillId="0" borderId="22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25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5" fillId="0" borderId="44" xfId="0" applyFont="1" applyBorder="1" applyAlignment="1">
      <alignment horizontal="left" vertical="center"/>
    </xf>
    <xf numFmtId="0" fontId="45" fillId="0" borderId="59" xfId="0" applyFont="1" applyBorder="1" applyAlignment="1">
      <alignment horizontal="left" vertical="center"/>
    </xf>
    <xf numFmtId="0" fontId="45" fillId="0" borderId="53" xfId="0" applyFont="1" applyBorder="1" applyAlignment="1">
      <alignment horizontal="left" vertical="center"/>
    </xf>
    <xf numFmtId="0" fontId="45" fillId="0" borderId="60" xfId="0" applyFont="1" applyBorder="1" applyAlignment="1">
      <alignment horizontal="left" vertical="center"/>
    </xf>
    <xf numFmtId="1" fontId="45" fillId="0" borderId="22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4" fillId="0" borderId="22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4" fillId="0" borderId="25" xfId="0" applyFont="1" applyBorder="1" applyAlignment="1">
      <alignment horizontal="center" wrapText="1"/>
    </xf>
    <xf numFmtId="0" fontId="44" fillId="0" borderId="44" xfId="0" applyFont="1" applyBorder="1" applyAlignment="1">
      <alignment horizontal="center" wrapText="1"/>
    </xf>
    <xf numFmtId="0" fontId="44" fillId="0" borderId="59" xfId="0" applyFont="1" applyBorder="1" applyAlignment="1">
      <alignment horizontal="center" wrapText="1"/>
    </xf>
    <xf numFmtId="0" fontId="44" fillId="0" borderId="60" xfId="0" applyFont="1" applyBorder="1" applyAlignment="1">
      <alignment horizontal="center" wrapText="1"/>
    </xf>
    <xf numFmtId="14" fontId="44" fillId="0" borderId="22" xfId="0" applyNumberFormat="1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24" fillId="35" borderId="22" xfId="0" applyFont="1" applyFill="1" applyBorder="1" applyAlignment="1">
      <alignment horizontal="center" vertical="center" wrapText="1"/>
    </xf>
    <xf numFmtId="0" fontId="29" fillId="35" borderId="22" xfId="0" applyFont="1" applyFill="1" applyBorder="1" applyAlignment="1">
      <alignment horizontal="center" vertical="center"/>
    </xf>
    <xf numFmtId="0" fontId="25" fillId="35" borderId="22" xfId="0" applyFont="1" applyFill="1" applyBorder="1" applyAlignment="1">
      <alignment horizontal="center" vertical="center"/>
    </xf>
    <xf numFmtId="0" fontId="26" fillId="35" borderId="22" xfId="0" applyFon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27" fillId="35" borderId="22" xfId="0" applyFont="1" applyFill="1" applyBorder="1" applyAlignment="1">
      <alignment horizontal="center" vertical="center"/>
    </xf>
    <xf numFmtId="0" fontId="28" fillId="35" borderId="22" xfId="0" applyFont="1" applyFill="1" applyBorder="1" applyAlignment="1">
      <alignment horizontal="center" vertical="center"/>
    </xf>
    <xf numFmtId="0" fontId="29" fillId="35" borderId="22" xfId="0" applyFont="1" applyFill="1" applyBorder="1" applyAlignment="1">
      <alignment/>
    </xf>
    <xf numFmtId="0" fontId="29" fillId="35" borderId="2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3" fillId="35" borderId="22" xfId="0" applyFont="1" applyFill="1" applyBorder="1" applyAlignment="1">
      <alignment horizontal="center" vertical="center" wrapText="1"/>
    </xf>
    <xf numFmtId="0" fontId="24" fillId="35" borderId="22" xfId="0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38" fillId="0" borderId="32" xfId="0" applyNumberFormat="1" applyFont="1" applyFill="1" applyBorder="1" applyAlignment="1">
      <alignment horizontal="left" vertical="center" wrapText="1"/>
    </xf>
    <xf numFmtId="0" fontId="38" fillId="0" borderId="22" xfId="0" applyNumberFormat="1" applyFont="1" applyFill="1" applyBorder="1" applyAlignment="1">
      <alignment horizontal="left" vertical="center" wrapText="1"/>
    </xf>
    <xf numFmtId="0" fontId="38" fillId="0" borderId="14" xfId="0" applyNumberFormat="1" applyFont="1" applyFill="1" applyBorder="1" applyAlignment="1">
      <alignment horizontal="left" vertical="center" wrapText="1"/>
    </xf>
    <xf numFmtId="0" fontId="38" fillId="0" borderId="26" xfId="0" applyNumberFormat="1" applyFont="1" applyFill="1" applyBorder="1" applyAlignment="1">
      <alignment horizontal="left" vertical="center" wrapText="1"/>
    </xf>
    <xf numFmtId="0" fontId="1" fillId="0" borderId="6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2" fillId="0" borderId="37" xfId="0" applyNumberFormat="1" applyFont="1" applyBorder="1" applyAlignment="1">
      <alignment horizontal="left" vertical="justify"/>
    </xf>
    <xf numFmtId="0" fontId="2" fillId="0" borderId="34" xfId="0" applyNumberFormat="1" applyFont="1" applyBorder="1" applyAlignment="1">
      <alignment horizontal="left" vertical="justify"/>
    </xf>
    <xf numFmtId="0" fontId="2" fillId="0" borderId="31" xfId="0" applyNumberFormat="1" applyFont="1" applyBorder="1" applyAlignment="1">
      <alignment horizontal="left" vertical="justify"/>
    </xf>
    <xf numFmtId="0" fontId="2" fillId="0" borderId="37" xfId="0" applyNumberFormat="1" applyFont="1" applyBorder="1" applyAlignment="1">
      <alignment horizontal="left"/>
    </xf>
    <xf numFmtId="0" fontId="2" fillId="0" borderId="34" xfId="0" applyNumberFormat="1" applyFont="1" applyBorder="1" applyAlignment="1">
      <alignment horizontal="left"/>
    </xf>
    <xf numFmtId="0" fontId="2" fillId="0" borderId="31" xfId="0" applyNumberFormat="1" applyFont="1" applyBorder="1" applyAlignment="1">
      <alignment horizontal="left"/>
    </xf>
    <xf numFmtId="0" fontId="1" fillId="0" borderId="61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62" xfId="0" applyNumberFormat="1" applyFont="1" applyBorder="1" applyAlignment="1">
      <alignment horizontal="left"/>
    </xf>
    <xf numFmtId="0" fontId="1" fillId="0" borderId="53" xfId="0" applyNumberFormat="1" applyFont="1" applyBorder="1" applyAlignment="1">
      <alignment horizontal="left"/>
    </xf>
    <xf numFmtId="0" fontId="1" fillId="0" borderId="49" xfId="0" applyNumberFormat="1" applyFont="1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2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24574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24574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view="pageBreakPreview" zoomScale="90" zoomScaleNormal="130" zoomScaleSheetLayoutView="90" zoomScalePageLayoutView="0" workbookViewId="0" topLeftCell="A1">
      <selection activeCell="A1" sqref="A1:J1"/>
    </sheetView>
  </sheetViews>
  <sheetFormatPr defaultColWidth="9.00390625" defaultRowHeight="12.75"/>
  <cols>
    <col min="1" max="1" width="5.875" style="2" customWidth="1"/>
    <col min="2" max="2" width="58.75390625" style="2" customWidth="1"/>
    <col min="3" max="3" width="0.2421875" style="2" hidden="1" customWidth="1"/>
    <col min="4" max="4" width="12.875" style="2" customWidth="1"/>
    <col min="5" max="5" width="13.00390625" style="2" customWidth="1"/>
    <col min="6" max="6" width="6.875" style="3" customWidth="1"/>
    <col min="7" max="7" width="53.75390625" style="2" customWidth="1"/>
    <col min="8" max="8" width="12.125" style="2" hidden="1" customWidth="1"/>
    <col min="9" max="9" width="14.125" style="2" customWidth="1"/>
    <col min="10" max="10" width="14.75390625" style="232" customWidth="1"/>
    <col min="11" max="16384" width="9.125" style="2" customWidth="1"/>
  </cols>
  <sheetData>
    <row r="1" spans="1:14" ht="21" customHeight="1">
      <c r="A1" s="262" t="s">
        <v>372</v>
      </c>
      <c r="B1" s="262"/>
      <c r="C1" s="262"/>
      <c r="D1" s="262"/>
      <c r="E1" s="262"/>
      <c r="F1" s="262"/>
      <c r="G1" s="262"/>
      <c r="H1" s="262"/>
      <c r="I1" s="262"/>
      <c r="J1" s="263"/>
      <c r="K1" s="46"/>
      <c r="L1" s="46"/>
      <c r="M1" s="46"/>
      <c r="N1" s="46"/>
    </row>
    <row r="2" spans="1:9" ht="40.5" customHeight="1">
      <c r="A2" s="268" t="s">
        <v>69</v>
      </c>
      <c r="B2" s="268"/>
      <c r="C2" s="268"/>
      <c r="D2" s="268"/>
      <c r="E2" s="268"/>
      <c r="F2" s="268"/>
      <c r="G2" s="268"/>
      <c r="H2" s="268"/>
      <c r="I2" s="268"/>
    </row>
    <row r="3" spans="1:9" ht="20.25">
      <c r="A3" s="268"/>
      <c r="B3" s="268"/>
      <c r="C3" s="268"/>
      <c r="D3" s="268"/>
      <c r="E3" s="268"/>
      <c r="F3" s="268"/>
      <c r="G3" s="268"/>
      <c r="H3" s="268"/>
      <c r="I3" s="268"/>
    </row>
    <row r="4" spans="1:9" ht="18.75">
      <c r="A4" s="269"/>
      <c r="B4" s="269"/>
      <c r="C4" s="269"/>
      <c r="D4" s="269"/>
      <c r="E4" s="269"/>
      <c r="F4" s="269"/>
      <c r="G4" s="269"/>
      <c r="H4" s="269"/>
      <c r="I4" s="269"/>
    </row>
    <row r="5" spans="6:9" ht="16.5" customHeight="1" thickBot="1">
      <c r="F5" s="2"/>
      <c r="I5" s="19" t="s">
        <v>14</v>
      </c>
    </row>
    <row r="6" spans="1:10" s="4" customFormat="1" ht="36.75" customHeight="1">
      <c r="A6" s="264" t="s">
        <v>0</v>
      </c>
      <c r="B6" s="265"/>
      <c r="C6" s="20"/>
      <c r="D6" s="20" t="s">
        <v>17</v>
      </c>
      <c r="E6" s="215" t="s">
        <v>307</v>
      </c>
      <c r="F6" s="266" t="s">
        <v>15</v>
      </c>
      <c r="G6" s="267"/>
      <c r="H6" s="37"/>
      <c r="I6" s="215" t="s">
        <v>17</v>
      </c>
      <c r="J6" s="231" t="s">
        <v>307</v>
      </c>
    </row>
    <row r="7" spans="1:10" ht="15.75">
      <c r="A7" s="6" t="s">
        <v>1</v>
      </c>
      <c r="B7" s="11" t="s">
        <v>18</v>
      </c>
      <c r="C7" s="21"/>
      <c r="D7" s="22">
        <v>568792</v>
      </c>
      <c r="E7" s="35">
        <v>633723</v>
      </c>
      <c r="F7" s="10" t="s">
        <v>1</v>
      </c>
      <c r="G7" s="32" t="s">
        <v>8</v>
      </c>
      <c r="H7" s="34"/>
      <c r="I7" s="35">
        <v>308698</v>
      </c>
      <c r="J7" s="233">
        <v>361956</v>
      </c>
    </row>
    <row r="8" spans="1:10" ht="15.75">
      <c r="A8" s="6"/>
      <c r="B8" s="9" t="s">
        <v>19</v>
      </c>
      <c r="C8" s="22"/>
      <c r="D8" s="23">
        <v>413925</v>
      </c>
      <c r="E8" s="29">
        <v>419502</v>
      </c>
      <c r="F8" s="10" t="s">
        <v>2</v>
      </c>
      <c r="G8" s="10" t="s">
        <v>36</v>
      </c>
      <c r="H8" s="35"/>
      <c r="I8" s="35">
        <v>80612</v>
      </c>
      <c r="J8" s="233">
        <v>89291</v>
      </c>
    </row>
    <row r="9" spans="1:10" ht="15.75">
      <c r="A9" s="7"/>
      <c r="B9" s="9" t="s">
        <v>20</v>
      </c>
      <c r="C9" s="23"/>
      <c r="D9" s="23">
        <v>154867</v>
      </c>
      <c r="E9" s="29">
        <v>214221</v>
      </c>
      <c r="F9" s="10" t="s">
        <v>3</v>
      </c>
      <c r="G9" s="10" t="s">
        <v>37</v>
      </c>
      <c r="H9" s="35"/>
      <c r="I9" s="35">
        <v>418912</v>
      </c>
      <c r="J9" s="233">
        <v>431547</v>
      </c>
    </row>
    <row r="10" spans="1:10" ht="15.75">
      <c r="A10" s="6" t="s">
        <v>2</v>
      </c>
      <c r="B10" s="11" t="s">
        <v>21</v>
      </c>
      <c r="C10" s="23"/>
      <c r="D10" s="22">
        <v>6620</v>
      </c>
      <c r="E10" s="35">
        <v>77247</v>
      </c>
      <c r="F10" s="12" t="s">
        <v>4</v>
      </c>
      <c r="G10" s="10" t="s">
        <v>38</v>
      </c>
      <c r="H10" s="35"/>
      <c r="I10" s="35">
        <v>88686</v>
      </c>
      <c r="J10" s="233">
        <v>89925</v>
      </c>
    </row>
    <row r="11" spans="1:10" ht="15.75">
      <c r="A11" s="7"/>
      <c r="B11" s="9" t="s">
        <v>22</v>
      </c>
      <c r="C11" s="23"/>
      <c r="D11" s="23"/>
      <c r="E11" s="29"/>
      <c r="F11" s="10" t="s">
        <v>5</v>
      </c>
      <c r="G11" s="10" t="s">
        <v>39</v>
      </c>
      <c r="H11" s="35"/>
      <c r="I11" s="35">
        <v>120878</v>
      </c>
      <c r="J11" s="233">
        <v>124043</v>
      </c>
    </row>
    <row r="12" spans="1:10" ht="15.75">
      <c r="A12" s="7"/>
      <c r="B12" s="9" t="s">
        <v>23</v>
      </c>
      <c r="C12" s="22"/>
      <c r="D12" s="23">
        <v>6620</v>
      </c>
      <c r="E12" s="29">
        <v>77247</v>
      </c>
      <c r="F12" s="10"/>
      <c r="G12" s="33" t="s">
        <v>44</v>
      </c>
      <c r="H12" s="29"/>
      <c r="I12" s="29"/>
      <c r="J12" s="234">
        <v>2500</v>
      </c>
    </row>
    <row r="13" spans="1:10" ht="15.75">
      <c r="A13" s="7"/>
      <c r="B13" s="9"/>
      <c r="C13" s="22"/>
      <c r="D13" s="22"/>
      <c r="E13" s="35"/>
      <c r="F13" s="10"/>
      <c r="G13" s="33" t="s">
        <v>49</v>
      </c>
      <c r="H13" s="29"/>
      <c r="I13" s="29"/>
      <c r="J13" s="234"/>
    </row>
    <row r="14" spans="1:10" ht="15.75">
      <c r="A14" s="7"/>
      <c r="B14" s="9"/>
      <c r="C14" s="22"/>
      <c r="D14" s="22"/>
      <c r="E14" s="35"/>
      <c r="F14" s="10"/>
      <c r="G14" s="33" t="s">
        <v>48</v>
      </c>
      <c r="H14" s="29"/>
      <c r="I14" s="29"/>
      <c r="J14" s="234"/>
    </row>
    <row r="15" spans="1:10" ht="15.75">
      <c r="A15" s="6" t="s">
        <v>3</v>
      </c>
      <c r="B15" s="11" t="s">
        <v>16</v>
      </c>
      <c r="C15" s="23"/>
      <c r="D15" s="22">
        <v>280765</v>
      </c>
      <c r="E15" s="35">
        <v>280765</v>
      </c>
      <c r="F15" s="10"/>
      <c r="G15" s="33" t="s">
        <v>45</v>
      </c>
      <c r="H15" s="29"/>
      <c r="I15" s="29">
        <v>50876</v>
      </c>
      <c r="J15" s="234">
        <v>54082</v>
      </c>
    </row>
    <row r="16" spans="1:10" ht="15.75">
      <c r="A16" s="7"/>
      <c r="B16" s="9" t="s">
        <v>68</v>
      </c>
      <c r="C16" s="23"/>
      <c r="D16" s="23">
        <v>51165</v>
      </c>
      <c r="E16" s="29">
        <v>51165</v>
      </c>
      <c r="F16" s="10"/>
      <c r="G16" s="33" t="s">
        <v>49</v>
      </c>
      <c r="H16" s="29"/>
      <c r="I16" s="29"/>
      <c r="J16" s="234"/>
    </row>
    <row r="17" spans="1:10" ht="15.75">
      <c r="A17" s="7"/>
      <c r="B17" s="9" t="s">
        <v>67</v>
      </c>
      <c r="C17" s="23"/>
      <c r="D17" s="23">
        <v>228800</v>
      </c>
      <c r="E17" s="29">
        <v>228800</v>
      </c>
      <c r="F17" s="10"/>
      <c r="G17" s="33" t="s">
        <v>46</v>
      </c>
      <c r="H17" s="29"/>
      <c r="I17" s="29"/>
      <c r="J17" s="234"/>
    </row>
    <row r="18" spans="1:10" ht="15.75">
      <c r="A18" s="7"/>
      <c r="B18" s="9" t="s">
        <v>24</v>
      </c>
      <c r="C18" s="23"/>
      <c r="D18" s="23">
        <v>800</v>
      </c>
      <c r="E18" s="29">
        <v>800</v>
      </c>
      <c r="F18" s="10"/>
      <c r="G18" s="33" t="s">
        <v>47</v>
      </c>
      <c r="H18" s="29"/>
      <c r="I18" s="29">
        <v>34701</v>
      </c>
      <c r="J18" s="234">
        <v>35939</v>
      </c>
    </row>
    <row r="19" spans="1:10" ht="15.75">
      <c r="A19" s="6" t="s">
        <v>4</v>
      </c>
      <c r="B19" s="11" t="s">
        <v>25</v>
      </c>
      <c r="C19" s="22"/>
      <c r="D19" s="22">
        <v>74986</v>
      </c>
      <c r="E19" s="35">
        <v>119686</v>
      </c>
      <c r="F19" s="10"/>
      <c r="G19" s="33" t="s">
        <v>65</v>
      </c>
      <c r="H19" s="29"/>
      <c r="I19" s="29">
        <v>8923</v>
      </c>
      <c r="J19" s="234">
        <v>5144</v>
      </c>
    </row>
    <row r="20" spans="1:10" ht="15.75">
      <c r="A20" s="6" t="s">
        <v>5</v>
      </c>
      <c r="B20" s="11" t="s">
        <v>26</v>
      </c>
      <c r="C20" s="22"/>
      <c r="D20" s="22">
        <v>10660</v>
      </c>
      <c r="E20" s="35">
        <v>15061</v>
      </c>
      <c r="F20" s="10"/>
      <c r="G20" s="33" t="s">
        <v>66</v>
      </c>
      <c r="H20" s="29"/>
      <c r="I20" s="29">
        <v>26378</v>
      </c>
      <c r="J20" s="234">
        <v>26378</v>
      </c>
    </row>
    <row r="21" spans="1:10" ht="15.75">
      <c r="A21" s="7"/>
      <c r="B21" s="17" t="s">
        <v>27</v>
      </c>
      <c r="C21" s="25"/>
      <c r="D21" s="25">
        <v>10660</v>
      </c>
      <c r="E21" s="216">
        <v>15061</v>
      </c>
      <c r="F21" s="10" t="s">
        <v>6</v>
      </c>
      <c r="G21" s="10" t="s">
        <v>40</v>
      </c>
      <c r="H21" s="35"/>
      <c r="I21" s="35">
        <v>100433</v>
      </c>
      <c r="J21" s="233">
        <v>220128</v>
      </c>
    </row>
    <row r="22" spans="1:10" ht="15.75">
      <c r="A22" s="7"/>
      <c r="B22" s="9" t="s">
        <v>29</v>
      </c>
      <c r="C22" s="23"/>
      <c r="D22" s="23"/>
      <c r="E22" s="29"/>
      <c r="F22" s="10" t="s">
        <v>7</v>
      </c>
      <c r="G22" s="10" t="s">
        <v>41</v>
      </c>
      <c r="H22" s="29"/>
      <c r="I22" s="35">
        <v>35555</v>
      </c>
      <c r="J22" s="233">
        <v>35555</v>
      </c>
    </row>
    <row r="23" spans="1:10" ht="15.75">
      <c r="A23" s="6" t="s">
        <v>6</v>
      </c>
      <c r="B23" s="11" t="s">
        <v>28</v>
      </c>
      <c r="C23" s="23"/>
      <c r="D23" s="22">
        <v>3500</v>
      </c>
      <c r="E23" s="35">
        <v>3500</v>
      </c>
      <c r="F23" s="10" t="s">
        <v>9</v>
      </c>
      <c r="G23" s="10" t="s">
        <v>42</v>
      </c>
      <c r="H23" s="29"/>
      <c r="I23" s="35">
        <v>3162</v>
      </c>
      <c r="J23" s="233">
        <v>3607</v>
      </c>
    </row>
    <row r="24" spans="1:10" ht="15.75">
      <c r="A24" s="6"/>
      <c r="B24" s="9" t="s">
        <v>30</v>
      </c>
      <c r="C24" s="23"/>
      <c r="D24" s="23"/>
      <c r="E24" s="29"/>
      <c r="F24" s="10"/>
      <c r="G24" s="33" t="s">
        <v>52</v>
      </c>
      <c r="H24" s="29"/>
      <c r="I24" s="29"/>
      <c r="J24" s="234"/>
    </row>
    <row r="25" spans="1:10" ht="15.75">
      <c r="A25" s="6"/>
      <c r="B25" s="9" t="s">
        <v>31</v>
      </c>
      <c r="C25" s="23"/>
      <c r="D25" s="23">
        <v>3500</v>
      </c>
      <c r="E25" s="23">
        <v>3500</v>
      </c>
      <c r="F25" s="41"/>
      <c r="G25" s="5" t="s">
        <v>53</v>
      </c>
      <c r="H25" s="29"/>
      <c r="I25" s="29"/>
      <c r="J25" s="234"/>
    </row>
    <row r="26" spans="1:10" ht="15.75">
      <c r="A26" s="6"/>
      <c r="B26" s="11"/>
      <c r="C26" s="23"/>
      <c r="D26" s="23"/>
      <c r="E26" s="23"/>
      <c r="F26" s="41"/>
      <c r="G26" s="5" t="s">
        <v>50</v>
      </c>
      <c r="H26" s="29"/>
      <c r="I26" s="29"/>
      <c r="J26" s="234"/>
    </row>
    <row r="27" spans="1:10" ht="15.75">
      <c r="A27" s="6"/>
      <c r="B27" s="9"/>
      <c r="C27" s="35"/>
      <c r="D27" s="22"/>
      <c r="E27" s="22"/>
      <c r="F27" s="41"/>
      <c r="G27" s="5" t="s">
        <v>54</v>
      </c>
      <c r="H27" s="29"/>
      <c r="I27" s="29">
        <v>1000</v>
      </c>
      <c r="J27" s="234">
        <v>1000</v>
      </c>
    </row>
    <row r="28" spans="1:10" ht="15.75">
      <c r="A28" s="7"/>
      <c r="B28" s="9"/>
      <c r="C28" s="29"/>
      <c r="D28" s="23"/>
      <c r="E28" s="23"/>
      <c r="F28" s="41"/>
      <c r="G28" s="5" t="s">
        <v>55</v>
      </c>
      <c r="H28" s="29"/>
      <c r="I28" s="29"/>
      <c r="J28" s="234"/>
    </row>
    <row r="29" spans="1:10" ht="15.75">
      <c r="A29" s="7"/>
      <c r="B29" s="9"/>
      <c r="C29" s="29"/>
      <c r="D29" s="23"/>
      <c r="E29" s="23"/>
      <c r="F29" s="41"/>
      <c r="G29" s="5" t="s">
        <v>56</v>
      </c>
      <c r="H29" s="29"/>
      <c r="I29" s="29"/>
      <c r="J29" s="234"/>
    </row>
    <row r="30" spans="1:10" ht="18" customHeight="1">
      <c r="A30" s="6" t="s">
        <v>7</v>
      </c>
      <c r="B30" s="11" t="s">
        <v>32</v>
      </c>
      <c r="C30" s="29"/>
      <c r="D30" s="22">
        <v>1800</v>
      </c>
      <c r="E30" s="22">
        <v>4200</v>
      </c>
      <c r="F30" s="41"/>
      <c r="G30" s="5" t="s">
        <v>51</v>
      </c>
      <c r="H30" s="29"/>
      <c r="I30" s="29">
        <v>2162</v>
      </c>
      <c r="J30" s="234">
        <v>2607</v>
      </c>
    </row>
    <row r="31" spans="1:10" ht="18" customHeight="1">
      <c r="A31" s="7"/>
      <c r="B31" s="9" t="s">
        <v>33</v>
      </c>
      <c r="C31" s="29"/>
      <c r="D31" s="23">
        <v>1800</v>
      </c>
      <c r="E31" s="23">
        <v>4200</v>
      </c>
      <c r="F31" s="41"/>
      <c r="G31" s="1"/>
      <c r="H31" s="35"/>
      <c r="I31" s="35"/>
      <c r="J31" s="234"/>
    </row>
    <row r="32" spans="1:10" ht="18" customHeight="1">
      <c r="A32" s="7"/>
      <c r="B32" s="9" t="s">
        <v>34</v>
      </c>
      <c r="C32" s="29"/>
      <c r="D32" s="23"/>
      <c r="E32" s="23"/>
      <c r="F32" s="41"/>
      <c r="G32" s="5"/>
      <c r="H32" s="29"/>
      <c r="I32" s="29"/>
      <c r="J32" s="234"/>
    </row>
    <row r="33" spans="1:10" ht="18" customHeight="1">
      <c r="A33" s="6"/>
      <c r="B33" s="11"/>
      <c r="C33" s="29"/>
      <c r="D33" s="23"/>
      <c r="E33" s="23"/>
      <c r="F33" s="41"/>
      <c r="G33" s="5"/>
      <c r="H33" s="29"/>
      <c r="I33" s="29"/>
      <c r="J33" s="235"/>
    </row>
    <row r="34" spans="1:10" s="3" customFormat="1" ht="30.75" customHeight="1">
      <c r="A34" s="8" t="s">
        <v>62</v>
      </c>
      <c r="B34" s="14"/>
      <c r="C34" s="39"/>
      <c r="D34" s="26">
        <v>947123</v>
      </c>
      <c r="E34" s="26">
        <v>1134182</v>
      </c>
      <c r="F34" s="42"/>
      <c r="G34" s="30" t="s">
        <v>10</v>
      </c>
      <c r="H34" s="35"/>
      <c r="I34" s="39">
        <v>1156936</v>
      </c>
      <c r="J34" s="233">
        <v>1356052</v>
      </c>
    </row>
    <row r="35" spans="1:10" ht="24" customHeight="1">
      <c r="A35" s="8" t="s">
        <v>63</v>
      </c>
      <c r="B35" s="18"/>
      <c r="C35" s="40"/>
      <c r="D35" s="27">
        <v>-209813</v>
      </c>
      <c r="E35" s="27">
        <v>-221870</v>
      </c>
      <c r="F35" s="42"/>
      <c r="G35" s="30"/>
      <c r="H35" s="29"/>
      <c r="I35" s="40"/>
      <c r="J35" s="236"/>
    </row>
    <row r="36" spans="1:10" ht="15.75">
      <c r="A36" s="6" t="s">
        <v>9</v>
      </c>
      <c r="B36" s="11" t="s">
        <v>11</v>
      </c>
      <c r="C36" s="29"/>
      <c r="D36" s="22">
        <v>209813</v>
      </c>
      <c r="E36" s="22">
        <v>304470</v>
      </c>
      <c r="F36" s="43" t="s">
        <v>43</v>
      </c>
      <c r="G36" s="1"/>
      <c r="H36" s="36"/>
      <c r="I36" s="35"/>
      <c r="J36" s="236"/>
    </row>
    <row r="37" spans="1:10" ht="15.75">
      <c r="A37" s="6"/>
      <c r="B37" s="9"/>
      <c r="C37" s="29"/>
      <c r="D37" s="22"/>
      <c r="E37" s="22"/>
      <c r="F37" s="44"/>
      <c r="G37" s="5" t="s">
        <v>336</v>
      </c>
      <c r="H37" s="36"/>
      <c r="I37" s="36"/>
      <c r="J37" s="234">
        <v>40000</v>
      </c>
    </row>
    <row r="38" spans="1:10" ht="15.75">
      <c r="A38" s="33"/>
      <c r="B38" s="9" t="s">
        <v>57</v>
      </c>
      <c r="C38" s="29"/>
      <c r="D38" s="23">
        <v>152916</v>
      </c>
      <c r="E38" s="23">
        <v>164574</v>
      </c>
      <c r="F38" s="41"/>
      <c r="G38" s="5" t="s">
        <v>64</v>
      </c>
      <c r="H38" s="36"/>
      <c r="I38" s="36"/>
      <c r="J38" s="234">
        <v>42600</v>
      </c>
    </row>
    <row r="39" spans="1:10" ht="15.75">
      <c r="A39" s="33"/>
      <c r="B39" s="9" t="s">
        <v>58</v>
      </c>
      <c r="C39" s="29"/>
      <c r="D39" s="23">
        <v>56897</v>
      </c>
      <c r="E39" s="23">
        <v>57296</v>
      </c>
      <c r="F39" s="41"/>
      <c r="G39" s="5"/>
      <c r="H39" s="29"/>
      <c r="I39" s="29"/>
      <c r="J39" s="234"/>
    </row>
    <row r="40" spans="1:10" ht="15.75">
      <c r="A40" s="33"/>
      <c r="B40" s="9" t="s">
        <v>59</v>
      </c>
      <c r="C40" s="29"/>
      <c r="D40" s="23"/>
      <c r="E40" s="23"/>
      <c r="F40" s="41"/>
      <c r="G40" s="5"/>
      <c r="H40" s="29"/>
      <c r="I40" s="29"/>
      <c r="J40" s="234"/>
    </row>
    <row r="41" spans="1:10" ht="15.75">
      <c r="A41" s="33"/>
      <c r="B41" s="9" t="s">
        <v>60</v>
      </c>
      <c r="C41" s="29"/>
      <c r="D41" s="23"/>
      <c r="E41" s="23"/>
      <c r="F41" s="41"/>
      <c r="G41" s="5"/>
      <c r="H41" s="29"/>
      <c r="I41" s="29"/>
      <c r="J41" s="234"/>
    </row>
    <row r="42" spans="1:10" ht="15.75">
      <c r="A42" s="33"/>
      <c r="B42" s="9" t="s">
        <v>61</v>
      </c>
      <c r="C42" s="24"/>
      <c r="D42" s="23"/>
      <c r="E42" s="23"/>
      <c r="F42" s="41"/>
      <c r="G42" s="5"/>
      <c r="H42" s="29"/>
      <c r="I42" s="29"/>
      <c r="J42" s="234"/>
    </row>
    <row r="43" spans="1:10" ht="15.75">
      <c r="A43" s="33"/>
      <c r="B43" s="9" t="s">
        <v>335</v>
      </c>
      <c r="C43" s="24"/>
      <c r="D43" s="23"/>
      <c r="E43" s="23">
        <v>40000</v>
      </c>
      <c r="F43" s="41"/>
      <c r="G43" s="5"/>
      <c r="H43" s="29"/>
      <c r="I43" s="29"/>
      <c r="J43" s="234"/>
    </row>
    <row r="44" spans="1:10" ht="15.75">
      <c r="A44" s="10"/>
      <c r="B44" s="9" t="s">
        <v>35</v>
      </c>
      <c r="C44" s="22"/>
      <c r="D44" s="22"/>
      <c r="E44" s="22">
        <v>42600</v>
      </c>
      <c r="F44" s="45"/>
      <c r="G44" s="5"/>
      <c r="H44" s="29"/>
      <c r="I44" s="29"/>
      <c r="J44" s="234"/>
    </row>
    <row r="45" spans="1:10" ht="15.75">
      <c r="A45" s="13"/>
      <c r="B45" s="18"/>
      <c r="C45" s="27"/>
      <c r="D45" s="27"/>
      <c r="E45" s="40"/>
      <c r="F45" s="13"/>
      <c r="G45" s="30"/>
      <c r="H45" s="29"/>
      <c r="I45" s="40"/>
      <c r="J45" s="237"/>
    </row>
    <row r="46" spans="1:10" s="3" customFormat="1" ht="16.5" thickBot="1">
      <c r="A46" s="15" t="s">
        <v>13</v>
      </c>
      <c r="B46" s="16"/>
      <c r="C46" s="28"/>
      <c r="D46" s="28">
        <v>1156936</v>
      </c>
      <c r="E46" s="217">
        <v>1438652</v>
      </c>
      <c r="F46" s="15" t="s">
        <v>12</v>
      </c>
      <c r="G46" s="31"/>
      <c r="H46" s="35"/>
      <c r="I46" s="217">
        <v>1156936</v>
      </c>
      <c r="J46" s="238">
        <v>1438652</v>
      </c>
    </row>
    <row r="47" spans="1:6" ht="15.75">
      <c r="A47" s="5"/>
      <c r="B47" s="5"/>
      <c r="C47" s="5"/>
      <c r="D47" s="5"/>
      <c r="E47" s="5"/>
      <c r="F47" s="1"/>
    </row>
    <row r="48" spans="1:6" ht="15.75">
      <c r="A48" s="5"/>
      <c r="B48" s="5"/>
      <c r="C48" s="5"/>
      <c r="D48" s="5"/>
      <c r="E48" s="5"/>
      <c r="F48" s="1"/>
    </row>
    <row r="49" spans="1:6" ht="15.75">
      <c r="A49" s="5"/>
      <c r="B49" s="5"/>
      <c r="C49" s="5"/>
      <c r="D49" s="5"/>
      <c r="E49" s="5"/>
      <c r="F49" s="1"/>
    </row>
    <row r="50" spans="1:6" ht="15.75">
      <c r="A50" s="5"/>
      <c r="B50" s="5"/>
      <c r="C50" s="5"/>
      <c r="D50" s="5"/>
      <c r="E50" s="5"/>
      <c r="F50" s="1"/>
    </row>
    <row r="51" spans="1:6" ht="15.75">
      <c r="A51" s="5"/>
      <c r="B51" s="5"/>
      <c r="C51" s="5"/>
      <c r="D51" s="5"/>
      <c r="E51" s="5"/>
      <c r="F51" s="1"/>
    </row>
    <row r="52" spans="1:6" ht="15.75">
      <c r="A52" s="5"/>
      <c r="B52" s="5"/>
      <c r="C52" s="5"/>
      <c r="D52" s="5"/>
      <c r="E52" s="5"/>
      <c r="F52" s="1"/>
    </row>
    <row r="53" spans="1:6" ht="15.75">
      <c r="A53" s="5"/>
      <c r="B53" s="5"/>
      <c r="C53" s="5"/>
      <c r="D53" s="5"/>
      <c r="E53" s="5"/>
      <c r="F53" s="1"/>
    </row>
    <row r="54" spans="1:6" ht="15.75">
      <c r="A54" s="5"/>
      <c r="B54" s="5"/>
      <c r="C54" s="5"/>
      <c r="D54" s="5"/>
      <c r="E54" s="5"/>
      <c r="F54" s="1"/>
    </row>
    <row r="55" spans="1:6" ht="15.75">
      <c r="A55" s="5"/>
      <c r="B55" s="5"/>
      <c r="C55" s="5"/>
      <c r="D55" s="5"/>
      <c r="E55" s="5"/>
      <c r="F55" s="1"/>
    </row>
    <row r="56" spans="1:6" ht="15.75">
      <c r="A56" s="5"/>
      <c r="B56" s="5"/>
      <c r="C56" s="5"/>
      <c r="D56" s="5"/>
      <c r="E56" s="5"/>
      <c r="F56" s="1"/>
    </row>
    <row r="57" spans="1:6" ht="15.75">
      <c r="A57" s="5"/>
      <c r="B57" s="5"/>
      <c r="C57" s="5"/>
      <c r="D57" s="5"/>
      <c r="E57" s="5"/>
      <c r="F57" s="1"/>
    </row>
    <row r="58" spans="1:6" ht="15.75">
      <c r="A58" s="5"/>
      <c r="B58" s="5"/>
      <c r="C58" s="5"/>
      <c r="D58" s="5"/>
      <c r="E58" s="5"/>
      <c r="F58" s="1"/>
    </row>
    <row r="59" spans="1:6" ht="15.75">
      <c r="A59" s="5"/>
      <c r="B59" s="5"/>
      <c r="C59" s="5"/>
      <c r="D59" s="5"/>
      <c r="E59" s="5"/>
      <c r="F59" s="1"/>
    </row>
    <row r="60" spans="1:6" ht="15.75">
      <c r="A60" s="5"/>
      <c r="B60" s="5"/>
      <c r="C60" s="5"/>
      <c r="D60" s="5"/>
      <c r="E60" s="5"/>
      <c r="F60" s="1"/>
    </row>
    <row r="61" spans="1:6" ht="15.75">
      <c r="A61" s="5"/>
      <c r="B61" s="5"/>
      <c r="C61" s="5"/>
      <c r="D61" s="5"/>
      <c r="E61" s="5"/>
      <c r="F61" s="1"/>
    </row>
    <row r="62" spans="1:6" ht="15.75">
      <c r="A62" s="5"/>
      <c r="B62" s="5"/>
      <c r="C62" s="5"/>
      <c r="D62" s="5"/>
      <c r="E62" s="5"/>
      <c r="F62" s="1"/>
    </row>
    <row r="63" spans="1:6" ht="15.75">
      <c r="A63" s="5"/>
      <c r="B63" s="5"/>
      <c r="C63" s="5"/>
      <c r="D63" s="5"/>
      <c r="E63" s="5"/>
      <c r="F63" s="1"/>
    </row>
    <row r="64" spans="1:6" ht="15.75">
      <c r="A64" s="5"/>
      <c r="B64" s="5"/>
      <c r="C64" s="5"/>
      <c r="D64" s="5"/>
      <c r="E64" s="5"/>
      <c r="F64" s="1"/>
    </row>
    <row r="65" spans="1:6" ht="15.75">
      <c r="A65" s="5"/>
      <c r="B65" s="5"/>
      <c r="C65" s="5"/>
      <c r="D65" s="5"/>
      <c r="E65" s="5"/>
      <c r="F65" s="1"/>
    </row>
    <row r="66" spans="1:6" ht="15.75">
      <c r="A66" s="5"/>
      <c r="B66" s="5"/>
      <c r="C66" s="5"/>
      <c r="D66" s="5"/>
      <c r="E66" s="5"/>
      <c r="F66" s="1"/>
    </row>
  </sheetData>
  <sheetProtection/>
  <mergeCells count="6">
    <mergeCell ref="A1:J1"/>
    <mergeCell ref="A6:B6"/>
    <mergeCell ref="F6:G6"/>
    <mergeCell ref="A2:I2"/>
    <mergeCell ref="A3:I3"/>
    <mergeCell ref="A4:I4"/>
  </mergeCells>
  <printOptions/>
  <pageMargins left="1.05" right="0.34" top="0.15748031496062992" bottom="0.15748031496062992" header="0.15748031496062992" footer="0.15748031496062992"/>
  <pageSetup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5"/>
  <sheetViews>
    <sheetView tabSelected="1" view="pageBreakPreview" zoomScaleSheetLayoutView="100" zoomScalePageLayoutView="0" workbookViewId="0" topLeftCell="A33">
      <selection activeCell="A1" sqref="A1:D1"/>
    </sheetView>
  </sheetViews>
  <sheetFormatPr defaultColWidth="9.00390625" defaultRowHeight="12.75"/>
  <cols>
    <col min="1" max="1" width="6.75390625" style="88" customWidth="1"/>
    <col min="2" max="2" width="57.375" style="87" customWidth="1"/>
    <col min="3" max="3" width="1.00390625" style="87" hidden="1" customWidth="1"/>
    <col min="4" max="4" width="16.375" style="87" customWidth="1"/>
    <col min="5" max="16384" width="9.125" style="87" customWidth="1"/>
  </cols>
  <sheetData>
    <row r="1" spans="1:4" ht="29.25" customHeight="1">
      <c r="A1" s="310" t="s">
        <v>381</v>
      </c>
      <c r="B1" s="310"/>
      <c r="C1" s="310"/>
      <c r="D1" s="310"/>
    </row>
    <row r="2" spans="1:4" ht="48.75" customHeight="1">
      <c r="A2" s="356" t="s">
        <v>258</v>
      </c>
      <c r="B2" s="356"/>
      <c r="C2" s="356"/>
      <c r="D2" s="356"/>
    </row>
    <row r="3" spans="1:4" ht="22.5" customHeight="1">
      <c r="A3" s="356" t="s">
        <v>103</v>
      </c>
      <c r="B3" s="356"/>
      <c r="C3" s="356"/>
      <c r="D3" s="356"/>
    </row>
    <row r="4" ht="27.75" customHeight="1" thickBot="1">
      <c r="D4" s="89" t="s">
        <v>14</v>
      </c>
    </row>
    <row r="5" spans="1:4" s="92" customFormat="1" ht="32.25" customHeight="1">
      <c r="A5" s="180" t="s">
        <v>104</v>
      </c>
      <c r="B5" s="181" t="s">
        <v>259</v>
      </c>
      <c r="C5" s="182" t="s">
        <v>260</v>
      </c>
      <c r="D5" s="183" t="s">
        <v>261</v>
      </c>
    </row>
    <row r="6" spans="1:4" s="92" customFormat="1" ht="15.75">
      <c r="A6" s="357" t="s">
        <v>262</v>
      </c>
      <c r="B6" s="358"/>
      <c r="C6" s="359"/>
      <c r="D6" s="360"/>
    </row>
    <row r="7" spans="1:4" ht="21" customHeight="1">
      <c r="A7" s="184" t="s">
        <v>1</v>
      </c>
      <c r="B7" s="185" t="s">
        <v>263</v>
      </c>
      <c r="C7" s="186">
        <v>150</v>
      </c>
      <c r="D7" s="187">
        <v>223</v>
      </c>
    </row>
    <row r="8" spans="1:4" ht="21" customHeight="1">
      <c r="A8" s="184" t="s">
        <v>2</v>
      </c>
      <c r="B8" s="188" t="s">
        <v>264</v>
      </c>
      <c r="C8" s="186">
        <v>2200</v>
      </c>
      <c r="D8" s="189">
        <v>2218</v>
      </c>
    </row>
    <row r="9" spans="1:4" ht="21" customHeight="1">
      <c r="A9" s="184" t="s">
        <v>3</v>
      </c>
      <c r="B9" s="188" t="s">
        <v>265</v>
      </c>
      <c r="C9" s="186">
        <v>100</v>
      </c>
      <c r="D9" s="189">
        <v>100</v>
      </c>
    </row>
    <row r="10" spans="1:4" ht="21" customHeight="1">
      <c r="A10" s="190" t="s">
        <v>4</v>
      </c>
      <c r="B10" s="188" t="s">
        <v>266</v>
      </c>
      <c r="C10" s="186"/>
      <c r="D10" s="189">
        <v>40</v>
      </c>
    </row>
    <row r="11" spans="1:4" ht="18.75" customHeight="1">
      <c r="A11" s="363" t="s">
        <v>5</v>
      </c>
      <c r="B11" s="191" t="s">
        <v>267</v>
      </c>
      <c r="C11" s="186"/>
      <c r="D11" s="189"/>
    </row>
    <row r="12" spans="1:4" ht="16.5" customHeight="1">
      <c r="A12" s="364"/>
      <c r="B12" s="188" t="s">
        <v>268</v>
      </c>
      <c r="C12" s="186">
        <v>3580</v>
      </c>
      <c r="D12" s="189">
        <v>3666</v>
      </c>
    </row>
    <row r="13" spans="1:4" ht="18.75" customHeight="1">
      <c r="A13" s="364"/>
      <c r="B13" s="188" t="s">
        <v>269</v>
      </c>
      <c r="C13" s="186">
        <v>590</v>
      </c>
      <c r="D13" s="189">
        <v>604</v>
      </c>
    </row>
    <row r="14" spans="1:4" ht="17.25" customHeight="1">
      <c r="A14" s="364"/>
      <c r="B14" s="188" t="s">
        <v>270</v>
      </c>
      <c r="C14" s="186">
        <v>160</v>
      </c>
      <c r="D14" s="189">
        <v>164</v>
      </c>
    </row>
    <row r="15" spans="1:4" ht="18" customHeight="1">
      <c r="A15" s="364"/>
      <c r="B15" s="188" t="s">
        <v>271</v>
      </c>
      <c r="C15" s="186">
        <v>440</v>
      </c>
      <c r="D15" s="189">
        <v>450</v>
      </c>
    </row>
    <row r="16" spans="1:4" ht="18" customHeight="1">
      <c r="A16" s="364"/>
      <c r="B16" s="188" t="s">
        <v>272</v>
      </c>
      <c r="C16" s="186">
        <v>450</v>
      </c>
      <c r="D16" s="189">
        <v>461</v>
      </c>
    </row>
    <row r="17" spans="1:4" ht="16.5" customHeight="1">
      <c r="A17" s="364"/>
      <c r="B17" s="188" t="s">
        <v>273</v>
      </c>
      <c r="C17" s="186">
        <v>60</v>
      </c>
      <c r="D17" s="189">
        <v>61</v>
      </c>
    </row>
    <row r="18" spans="1:4" ht="17.25" customHeight="1">
      <c r="A18" s="364"/>
      <c r="B18" s="188" t="s">
        <v>274</v>
      </c>
      <c r="C18" s="186">
        <v>235</v>
      </c>
      <c r="D18" s="189">
        <v>241</v>
      </c>
    </row>
    <row r="19" spans="1:4" ht="18.75" customHeight="1">
      <c r="A19" s="364"/>
      <c r="B19" s="188" t="s">
        <v>275</v>
      </c>
      <c r="C19" s="186">
        <v>80</v>
      </c>
      <c r="D19" s="189">
        <v>82</v>
      </c>
    </row>
    <row r="20" spans="1:4" ht="16.5" customHeight="1">
      <c r="A20" s="364"/>
      <c r="B20" s="188" t="s">
        <v>276</v>
      </c>
      <c r="C20" s="186">
        <v>160</v>
      </c>
      <c r="D20" s="189">
        <v>164</v>
      </c>
    </row>
    <row r="21" spans="1:4" ht="18.75" customHeight="1">
      <c r="A21" s="364"/>
      <c r="B21" s="188" t="s">
        <v>277</v>
      </c>
      <c r="C21" s="186"/>
      <c r="D21" s="189">
        <v>400</v>
      </c>
    </row>
    <row r="22" spans="1:4" ht="18" customHeight="1">
      <c r="A22" s="364"/>
      <c r="B22" s="188" t="s">
        <v>278</v>
      </c>
      <c r="C22" s="186">
        <v>160</v>
      </c>
      <c r="D22" s="189">
        <v>164</v>
      </c>
    </row>
    <row r="23" spans="1:4" ht="18" customHeight="1">
      <c r="A23" s="364"/>
      <c r="B23" s="188" t="s">
        <v>277</v>
      </c>
      <c r="C23" s="186"/>
      <c r="D23" s="189">
        <v>200</v>
      </c>
    </row>
    <row r="24" spans="1:4" s="195" customFormat="1" ht="17.25" customHeight="1">
      <c r="A24" s="365"/>
      <c r="B24" s="192" t="s">
        <v>279</v>
      </c>
      <c r="C24" s="193">
        <f>SUM(C12:C22)</f>
        <v>5915</v>
      </c>
      <c r="D24" s="194">
        <f>SUM(D12:D23)</f>
        <v>6657</v>
      </c>
    </row>
    <row r="25" spans="1:4" ht="3" customHeight="1" hidden="1">
      <c r="A25" s="196"/>
      <c r="B25" s="197"/>
      <c r="C25" s="198"/>
      <c r="D25" s="199"/>
    </row>
    <row r="26" spans="1:4" ht="72" customHeight="1" hidden="1">
      <c r="A26" s="196"/>
      <c r="B26" s="197"/>
      <c r="C26" s="198"/>
      <c r="D26" s="199"/>
    </row>
    <row r="27" spans="1:4" ht="18" customHeight="1">
      <c r="A27" s="366" t="s">
        <v>6</v>
      </c>
      <c r="B27" s="42" t="s">
        <v>280</v>
      </c>
      <c r="C27" s="188"/>
      <c r="D27" s="200"/>
    </row>
    <row r="28" spans="1:4" ht="20.25" customHeight="1">
      <c r="A28" s="367"/>
      <c r="B28" s="188" t="s">
        <v>281</v>
      </c>
      <c r="C28" s="188"/>
      <c r="D28" s="200">
        <v>500</v>
      </c>
    </row>
    <row r="29" spans="1:4" ht="17.25" customHeight="1">
      <c r="A29" s="367"/>
      <c r="B29" s="188" t="s">
        <v>282</v>
      </c>
      <c r="C29" s="188"/>
      <c r="D29" s="200">
        <v>300</v>
      </c>
    </row>
    <row r="30" spans="1:4" ht="16.5" customHeight="1">
      <c r="A30" s="367"/>
      <c r="B30" s="188" t="s">
        <v>283</v>
      </c>
      <c r="C30" s="188"/>
      <c r="D30" s="200">
        <v>400</v>
      </c>
    </row>
    <row r="31" spans="1:4" ht="20.25" customHeight="1">
      <c r="A31" s="367"/>
      <c r="B31" s="188" t="s">
        <v>284</v>
      </c>
      <c r="C31" s="188"/>
      <c r="D31" s="200">
        <v>200</v>
      </c>
    </row>
    <row r="32" spans="1:4" ht="20.25" customHeight="1">
      <c r="A32" s="367"/>
      <c r="B32" s="188" t="s">
        <v>285</v>
      </c>
      <c r="C32" s="188"/>
      <c r="D32" s="200">
        <v>500</v>
      </c>
    </row>
    <row r="33" spans="1:4" ht="20.25" customHeight="1">
      <c r="A33" s="367"/>
      <c r="B33" s="188" t="s">
        <v>286</v>
      </c>
      <c r="C33" s="188"/>
      <c r="D33" s="200">
        <v>400</v>
      </c>
    </row>
    <row r="34" spans="1:4" ht="17.25" customHeight="1">
      <c r="A34" s="367"/>
      <c r="B34" s="188" t="s">
        <v>287</v>
      </c>
      <c r="C34" s="188"/>
      <c r="D34" s="200">
        <v>200</v>
      </c>
    </row>
    <row r="35" spans="1:4" ht="19.5" customHeight="1">
      <c r="A35" s="368"/>
      <c r="B35" s="42" t="s">
        <v>288</v>
      </c>
      <c r="C35" s="188"/>
      <c r="D35" s="201">
        <f>SUM(D28:D34)</f>
        <v>2500</v>
      </c>
    </row>
    <row r="36" spans="1:4" ht="21.75" customHeight="1">
      <c r="A36" s="202" t="s">
        <v>7</v>
      </c>
      <c r="B36" s="203" t="s">
        <v>289</v>
      </c>
      <c r="C36" s="204">
        <v>350</v>
      </c>
      <c r="D36" s="205">
        <v>300</v>
      </c>
    </row>
    <row r="37" spans="1:4" ht="21.75" customHeight="1">
      <c r="A37" s="202" t="s">
        <v>290</v>
      </c>
      <c r="B37" s="203" t="s">
        <v>291</v>
      </c>
      <c r="C37" s="204"/>
      <c r="D37" s="205">
        <v>1271</v>
      </c>
    </row>
    <row r="38" spans="1:4" ht="21.75" customHeight="1">
      <c r="A38" s="202" t="s">
        <v>292</v>
      </c>
      <c r="B38" s="203" t="s">
        <v>293</v>
      </c>
      <c r="C38" s="204">
        <v>1176</v>
      </c>
      <c r="D38" s="205">
        <v>1400</v>
      </c>
    </row>
    <row r="39" spans="1:4" ht="21.75" customHeight="1">
      <c r="A39" s="206" t="s">
        <v>294</v>
      </c>
      <c r="B39" s="207" t="s">
        <v>295</v>
      </c>
      <c r="C39" s="208"/>
      <c r="D39" s="209">
        <v>2500</v>
      </c>
    </row>
    <row r="40" spans="1:4" ht="21.75" customHeight="1">
      <c r="A40" s="206" t="s">
        <v>296</v>
      </c>
      <c r="B40" s="207" t="s">
        <v>297</v>
      </c>
      <c r="C40" s="208"/>
      <c r="D40" s="209">
        <v>3810</v>
      </c>
    </row>
    <row r="41" spans="1:4" s="3" customFormat="1" ht="19.5" customHeight="1">
      <c r="A41" s="203" t="s">
        <v>298</v>
      </c>
      <c r="B41" s="96" t="s">
        <v>299</v>
      </c>
      <c r="C41" s="27">
        <v>16210</v>
      </c>
      <c r="D41" s="27">
        <v>15500</v>
      </c>
    </row>
    <row r="42" spans="1:4" s="3" customFormat="1" ht="19.5" customHeight="1">
      <c r="A42" s="203" t="s">
        <v>302</v>
      </c>
      <c r="B42" s="96" t="s">
        <v>322</v>
      </c>
      <c r="C42" s="27"/>
      <c r="D42" s="27">
        <v>700</v>
      </c>
    </row>
    <row r="43" spans="1:4" s="3" customFormat="1" ht="19.5" customHeight="1">
      <c r="A43" s="203" t="s">
        <v>304</v>
      </c>
      <c r="B43" s="96" t="s">
        <v>327</v>
      </c>
      <c r="C43" s="27"/>
      <c r="D43" s="27">
        <v>200</v>
      </c>
    </row>
    <row r="44" spans="1:4" s="3" customFormat="1" ht="19.5" customHeight="1">
      <c r="A44" s="203" t="s">
        <v>320</v>
      </c>
      <c r="B44" s="96" t="s">
        <v>328</v>
      </c>
      <c r="C44" s="27"/>
      <c r="D44" s="27">
        <v>150</v>
      </c>
    </row>
    <row r="45" spans="1:4" s="3" customFormat="1" ht="19.5" customHeight="1">
      <c r="A45" s="203" t="s">
        <v>321</v>
      </c>
      <c r="B45" s="96" t="s">
        <v>329</v>
      </c>
      <c r="C45" s="27"/>
      <c r="D45" s="27">
        <v>70</v>
      </c>
    </row>
    <row r="46" spans="1:4" s="3" customFormat="1" ht="21" customHeight="1" thickBot="1">
      <c r="A46" s="369" t="s">
        <v>300</v>
      </c>
      <c r="B46" s="370"/>
      <c r="C46" s="253">
        <v>40805</v>
      </c>
      <c r="D46" s="254">
        <f>SUM(D7:D10,D24,D35,D36:D45)</f>
        <v>37639</v>
      </c>
    </row>
    <row r="47" spans="1:4" s="3" customFormat="1" ht="21" customHeight="1">
      <c r="A47" s="371" t="s">
        <v>301</v>
      </c>
      <c r="B47" s="372"/>
      <c r="C47" s="372"/>
      <c r="D47" s="373"/>
    </row>
    <row r="48" spans="1:4" s="3" customFormat="1" ht="19.5" customHeight="1">
      <c r="A48" s="210" t="s">
        <v>330</v>
      </c>
      <c r="B48" s="98" t="s">
        <v>303</v>
      </c>
      <c r="C48" s="26"/>
      <c r="D48" s="38">
        <v>1000</v>
      </c>
    </row>
    <row r="49" spans="1:4" s="2" customFormat="1" ht="25.5" customHeight="1">
      <c r="A49" s="94" t="s">
        <v>331</v>
      </c>
      <c r="B49" s="96" t="s">
        <v>305</v>
      </c>
      <c r="C49" s="27"/>
      <c r="D49" s="27">
        <v>2162</v>
      </c>
    </row>
    <row r="50" spans="1:4" s="2" customFormat="1" ht="25.5" customHeight="1">
      <c r="A50" s="98" t="s">
        <v>332</v>
      </c>
      <c r="B50" s="96" t="s">
        <v>323</v>
      </c>
      <c r="C50" s="27"/>
      <c r="D50" s="27">
        <v>445</v>
      </c>
    </row>
    <row r="51" spans="1:4" s="2" customFormat="1" ht="25.5" customHeight="1" thickBot="1">
      <c r="A51" s="361" t="s">
        <v>306</v>
      </c>
      <c r="B51" s="362"/>
      <c r="C51" s="255"/>
      <c r="D51" s="254">
        <f>SUM(D48:D50)</f>
        <v>3607</v>
      </c>
    </row>
    <row r="53" ht="28.5" customHeight="1"/>
    <row r="55" ht="15">
      <c r="B55" s="211"/>
    </row>
  </sheetData>
  <sheetProtection/>
  <mergeCells count="9">
    <mergeCell ref="A1:D1"/>
    <mergeCell ref="A2:D2"/>
    <mergeCell ref="A3:D3"/>
    <mergeCell ref="A6:D6"/>
    <mergeCell ref="A51:B51"/>
    <mergeCell ref="A11:A24"/>
    <mergeCell ref="A27:A35"/>
    <mergeCell ref="A46:B46"/>
    <mergeCell ref="A47:D47"/>
  </mergeCells>
  <printOptions/>
  <pageMargins left="0.75" right="0.75" top="0.71" bottom="0.77" header="0.5" footer="1.0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1"/>
  <sheetViews>
    <sheetView view="pageBreakPreview" zoomScale="90" zoomScaleSheetLayoutView="90" zoomScalePageLayoutView="0" workbookViewId="0" topLeftCell="A1">
      <selection activeCell="A1" sqref="A1:AI1"/>
    </sheetView>
  </sheetViews>
  <sheetFormatPr defaultColWidth="17.25390625" defaultRowHeight="12.75"/>
  <cols>
    <col min="1" max="1" width="4.625" style="68" customWidth="1"/>
    <col min="2" max="2" width="27.625" style="69" customWidth="1"/>
    <col min="3" max="5" width="8.25390625" style="70" customWidth="1"/>
    <col min="6" max="11" width="8.25390625" style="48" customWidth="1"/>
    <col min="12" max="32" width="8.25390625" style="68" customWidth="1"/>
    <col min="33" max="34" width="10.875" style="68" customWidth="1"/>
    <col min="35" max="35" width="10.125" style="68" customWidth="1"/>
    <col min="36" max="83" width="5.875" style="71" customWidth="1"/>
    <col min="84" max="16384" width="17.25390625" style="71" customWidth="1"/>
  </cols>
  <sheetData>
    <row r="1" spans="1:35" s="47" customFormat="1" ht="27" customHeight="1">
      <c r="A1" s="262" t="s">
        <v>373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</row>
    <row r="2" spans="1:35" s="47" customFormat="1" ht="63" customHeight="1">
      <c r="A2" s="270" t="s">
        <v>70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</row>
    <row r="3" spans="1:35" s="47" customFormat="1" ht="22.5" customHeight="1">
      <c r="A3" s="48"/>
      <c r="B3" s="49"/>
      <c r="C3" s="50"/>
      <c r="D3" s="50"/>
      <c r="E3" s="50"/>
      <c r="F3" s="51"/>
      <c r="G3" s="51"/>
      <c r="H3" s="51"/>
      <c r="I3" s="52"/>
      <c r="J3" s="52"/>
      <c r="K3" s="52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</row>
    <row r="4" spans="1:35" s="47" customFormat="1" ht="25.5" customHeight="1">
      <c r="A4" s="48"/>
      <c r="B4" s="49"/>
      <c r="C4" s="50"/>
      <c r="D4" s="50"/>
      <c r="E4" s="50"/>
      <c r="F4" s="51"/>
      <c r="G4" s="51"/>
      <c r="H4" s="51"/>
      <c r="I4" s="52"/>
      <c r="J4" s="52"/>
      <c r="K4" s="52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271" t="s">
        <v>71</v>
      </c>
      <c r="AE4" s="271"/>
      <c r="AF4" s="271"/>
      <c r="AG4" s="271"/>
      <c r="AH4" s="271"/>
      <c r="AI4" s="271"/>
    </row>
    <row r="5" spans="1:35" s="54" customFormat="1" ht="19.5" customHeight="1">
      <c r="A5" s="272" t="s">
        <v>72</v>
      </c>
      <c r="B5" s="272"/>
      <c r="C5" s="273" t="s">
        <v>73</v>
      </c>
      <c r="D5" s="274"/>
      <c r="E5" s="274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6"/>
      <c r="V5" s="213"/>
      <c r="W5" s="213"/>
      <c r="X5" s="273" t="s">
        <v>11</v>
      </c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7"/>
    </row>
    <row r="6" spans="1:35" s="55" customFormat="1" ht="69.75" customHeight="1">
      <c r="A6" s="272"/>
      <c r="B6" s="272"/>
      <c r="C6" s="281" t="s">
        <v>74</v>
      </c>
      <c r="D6" s="282"/>
      <c r="E6" s="280"/>
      <c r="F6" s="278" t="s">
        <v>75</v>
      </c>
      <c r="G6" s="279"/>
      <c r="H6" s="280"/>
      <c r="I6" s="278" t="s">
        <v>16</v>
      </c>
      <c r="J6" s="279"/>
      <c r="K6" s="280"/>
      <c r="L6" s="278" t="s">
        <v>25</v>
      </c>
      <c r="M6" s="279"/>
      <c r="N6" s="280"/>
      <c r="O6" s="278" t="s">
        <v>26</v>
      </c>
      <c r="P6" s="279"/>
      <c r="Q6" s="280"/>
      <c r="R6" s="278" t="s">
        <v>76</v>
      </c>
      <c r="S6" s="279"/>
      <c r="T6" s="280"/>
      <c r="U6" s="278" t="s">
        <v>77</v>
      </c>
      <c r="V6" s="279"/>
      <c r="W6" s="280"/>
      <c r="X6" s="278" t="s">
        <v>337</v>
      </c>
      <c r="Y6" s="279"/>
      <c r="Z6" s="280"/>
      <c r="AA6" s="278" t="s">
        <v>78</v>
      </c>
      <c r="AB6" s="279"/>
      <c r="AC6" s="280"/>
      <c r="AD6" s="278" t="s">
        <v>79</v>
      </c>
      <c r="AE6" s="279"/>
      <c r="AF6" s="280"/>
      <c r="AG6" s="278" t="s">
        <v>80</v>
      </c>
      <c r="AH6" s="279"/>
      <c r="AI6" s="280"/>
    </row>
    <row r="7" spans="1:35" s="55" customFormat="1" ht="36" customHeight="1">
      <c r="A7" s="212"/>
      <c r="B7" s="212"/>
      <c r="C7" s="218" t="s">
        <v>308</v>
      </c>
      <c r="D7" s="218" t="s">
        <v>309</v>
      </c>
      <c r="E7" s="218" t="s">
        <v>326</v>
      </c>
      <c r="F7" s="218" t="s">
        <v>308</v>
      </c>
      <c r="G7" s="218" t="s">
        <v>309</v>
      </c>
      <c r="H7" s="218" t="s">
        <v>325</v>
      </c>
      <c r="I7" s="218" t="s">
        <v>308</v>
      </c>
      <c r="J7" s="218" t="s">
        <v>309</v>
      </c>
      <c r="K7" s="218" t="s">
        <v>325</v>
      </c>
      <c r="L7" s="218" t="s">
        <v>308</v>
      </c>
      <c r="M7" s="218" t="s">
        <v>309</v>
      </c>
      <c r="N7" s="218" t="s">
        <v>325</v>
      </c>
      <c r="O7" s="218" t="s">
        <v>308</v>
      </c>
      <c r="P7" s="218" t="s">
        <v>309</v>
      </c>
      <c r="Q7" s="218" t="s">
        <v>325</v>
      </c>
      <c r="R7" s="218" t="s">
        <v>308</v>
      </c>
      <c r="S7" s="218" t="s">
        <v>309</v>
      </c>
      <c r="T7" s="218" t="s">
        <v>326</v>
      </c>
      <c r="U7" s="218" t="s">
        <v>308</v>
      </c>
      <c r="V7" s="218" t="s">
        <v>309</v>
      </c>
      <c r="W7" s="218" t="s">
        <v>325</v>
      </c>
      <c r="X7" s="218" t="s">
        <v>308</v>
      </c>
      <c r="Y7" s="218" t="s">
        <v>309</v>
      </c>
      <c r="Z7" s="218" t="s">
        <v>326</v>
      </c>
      <c r="AA7" s="218" t="s">
        <v>308</v>
      </c>
      <c r="AB7" s="218" t="s">
        <v>309</v>
      </c>
      <c r="AC7" s="218" t="s">
        <v>325</v>
      </c>
      <c r="AD7" s="218" t="s">
        <v>308</v>
      </c>
      <c r="AE7" s="218" t="s">
        <v>309</v>
      </c>
      <c r="AF7" s="218" t="s">
        <v>325</v>
      </c>
      <c r="AG7" s="218" t="s">
        <v>308</v>
      </c>
      <c r="AH7" s="218" t="s">
        <v>309</v>
      </c>
      <c r="AI7" s="218" t="s">
        <v>326</v>
      </c>
    </row>
    <row r="8" spans="1:35" s="58" customFormat="1" ht="30" customHeight="1">
      <c r="A8" s="56">
        <v>1</v>
      </c>
      <c r="B8" s="57" t="s">
        <v>81</v>
      </c>
      <c r="C8" s="219">
        <v>2648</v>
      </c>
      <c r="D8" s="219">
        <v>2648</v>
      </c>
      <c r="E8" s="219">
        <v>2648</v>
      </c>
      <c r="F8" s="219"/>
      <c r="G8" s="219"/>
      <c r="H8" s="219"/>
      <c r="I8" s="219"/>
      <c r="J8" s="219"/>
      <c r="K8" s="219"/>
      <c r="L8" s="220">
        <v>13039</v>
      </c>
      <c r="M8" s="220">
        <v>13511</v>
      </c>
      <c r="N8" s="220">
        <v>14091</v>
      </c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>
        <v>104503</v>
      </c>
      <c r="AE8" s="220">
        <v>104031</v>
      </c>
      <c r="AF8" s="220">
        <v>104697</v>
      </c>
      <c r="AG8" s="220">
        <v>120190</v>
      </c>
      <c r="AH8" s="220">
        <v>120190</v>
      </c>
      <c r="AI8" s="220">
        <v>121436</v>
      </c>
    </row>
    <row r="9" spans="1:35" s="61" customFormat="1" ht="27.75" customHeight="1">
      <c r="A9" s="59">
        <v>2</v>
      </c>
      <c r="B9" s="60" t="s">
        <v>82</v>
      </c>
      <c r="C9" s="221">
        <v>79353</v>
      </c>
      <c r="D9" s="221">
        <v>79353</v>
      </c>
      <c r="E9" s="221">
        <v>79353</v>
      </c>
      <c r="F9" s="221"/>
      <c r="G9" s="221"/>
      <c r="H9" s="221"/>
      <c r="I9" s="221"/>
      <c r="J9" s="221"/>
      <c r="K9" s="221"/>
      <c r="L9" s="221">
        <v>7221</v>
      </c>
      <c r="M9" s="221">
        <v>7221</v>
      </c>
      <c r="N9" s="221">
        <v>7221</v>
      </c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>
        <v>6646</v>
      </c>
      <c r="AB9" s="221">
        <v>6534</v>
      </c>
      <c r="AC9" s="221">
        <v>6534</v>
      </c>
      <c r="AD9" s="221">
        <v>23646</v>
      </c>
      <c r="AE9" s="221">
        <v>23646</v>
      </c>
      <c r="AF9" s="221">
        <v>24467</v>
      </c>
      <c r="AG9" s="220">
        <v>116866</v>
      </c>
      <c r="AH9" s="220">
        <v>116754</v>
      </c>
      <c r="AI9" s="220">
        <v>117575</v>
      </c>
    </row>
    <row r="10" spans="1:35" s="61" customFormat="1" ht="27.75" customHeight="1">
      <c r="A10" s="56">
        <v>3</v>
      </c>
      <c r="B10" s="60" t="s">
        <v>83</v>
      </c>
      <c r="C10" s="221"/>
      <c r="D10" s="221"/>
      <c r="E10" s="221"/>
      <c r="F10" s="221"/>
      <c r="G10" s="221"/>
      <c r="H10" s="221"/>
      <c r="I10" s="221"/>
      <c r="J10" s="221"/>
      <c r="K10" s="221"/>
      <c r="L10" s="221">
        <v>7281</v>
      </c>
      <c r="M10" s="221">
        <v>7281</v>
      </c>
      <c r="N10" s="221">
        <v>7281</v>
      </c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>
        <v>4500</v>
      </c>
      <c r="AB10" s="221">
        <v>4500</v>
      </c>
      <c r="AC10" s="221">
        <v>4500</v>
      </c>
      <c r="AD10" s="221">
        <v>121131</v>
      </c>
      <c r="AE10" s="221">
        <v>121131</v>
      </c>
      <c r="AF10" s="221">
        <v>121597</v>
      </c>
      <c r="AG10" s="220">
        <v>132912</v>
      </c>
      <c r="AH10" s="220">
        <v>132912</v>
      </c>
      <c r="AI10" s="220">
        <v>133378</v>
      </c>
    </row>
    <row r="11" spans="1:35" s="61" customFormat="1" ht="27.75" customHeight="1">
      <c r="A11" s="59">
        <v>4</v>
      </c>
      <c r="B11" s="60" t="s">
        <v>84</v>
      </c>
      <c r="C11" s="221"/>
      <c r="D11" s="221"/>
      <c r="E11" s="221">
        <v>85</v>
      </c>
      <c r="F11" s="221"/>
      <c r="G11" s="221"/>
      <c r="H11" s="221"/>
      <c r="I11" s="221"/>
      <c r="J11" s="221"/>
      <c r="K11" s="221"/>
      <c r="L11" s="221">
        <v>6411</v>
      </c>
      <c r="M11" s="221">
        <v>6411</v>
      </c>
      <c r="N11" s="221">
        <v>6411</v>
      </c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>
        <v>1821</v>
      </c>
      <c r="AB11" s="221">
        <v>1821</v>
      </c>
      <c r="AC11" s="221">
        <v>1821</v>
      </c>
      <c r="AD11" s="221">
        <v>26243</v>
      </c>
      <c r="AE11" s="221">
        <v>26243</v>
      </c>
      <c r="AF11" s="221">
        <v>27030</v>
      </c>
      <c r="AG11" s="220">
        <v>34475</v>
      </c>
      <c r="AH11" s="220">
        <v>34475</v>
      </c>
      <c r="AI11" s="220">
        <v>35347</v>
      </c>
    </row>
    <row r="12" spans="1:35" s="61" customFormat="1" ht="27.75" customHeight="1">
      <c r="A12" s="56">
        <v>5</v>
      </c>
      <c r="B12" s="60" t="s">
        <v>85</v>
      </c>
      <c r="C12" s="221">
        <v>4871</v>
      </c>
      <c r="D12" s="221">
        <v>7054</v>
      </c>
      <c r="E12" s="221">
        <v>9237</v>
      </c>
      <c r="F12" s="221"/>
      <c r="G12" s="221"/>
      <c r="H12" s="221"/>
      <c r="I12" s="221"/>
      <c r="J12" s="221"/>
      <c r="K12" s="221"/>
      <c r="L12" s="221">
        <v>500</v>
      </c>
      <c r="M12" s="221">
        <v>500</v>
      </c>
      <c r="N12" s="221">
        <v>500</v>
      </c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>
        <v>13867</v>
      </c>
      <c r="AB12" s="221">
        <v>13867</v>
      </c>
      <c r="AC12" s="221">
        <v>13867</v>
      </c>
      <c r="AD12" s="221">
        <v>131569</v>
      </c>
      <c r="AE12" s="221">
        <v>131569</v>
      </c>
      <c r="AF12" s="221">
        <v>132375</v>
      </c>
      <c r="AG12" s="220">
        <v>150807</v>
      </c>
      <c r="AH12" s="220">
        <v>152990</v>
      </c>
      <c r="AI12" s="220">
        <v>155979</v>
      </c>
    </row>
    <row r="13" spans="1:35" s="63" customFormat="1" ht="27.75" customHeight="1" thickBot="1">
      <c r="A13" s="59">
        <v>6</v>
      </c>
      <c r="B13" s="62" t="s">
        <v>86</v>
      </c>
      <c r="C13" s="222">
        <f>SUM(C8:C12)</f>
        <v>86872</v>
      </c>
      <c r="D13" s="222">
        <f>SUM(D8:D12)</f>
        <v>89055</v>
      </c>
      <c r="E13" s="222">
        <f>SUM(E8:E12)</f>
        <v>91323</v>
      </c>
      <c r="F13" s="222"/>
      <c r="G13" s="222"/>
      <c r="H13" s="222"/>
      <c r="I13" s="222"/>
      <c r="J13" s="222"/>
      <c r="K13" s="222"/>
      <c r="L13" s="222">
        <f>SUM(L8:L12)</f>
        <v>34452</v>
      </c>
      <c r="M13" s="222">
        <f>SUM(M8:M12)</f>
        <v>34924</v>
      </c>
      <c r="N13" s="222">
        <f>SUM(N8:N12)</f>
        <v>35504</v>
      </c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>
        <f aca="true" t="shared" si="0" ref="AA13:AH13">SUM(AA8:AA12)</f>
        <v>26834</v>
      </c>
      <c r="AB13" s="222">
        <f t="shared" si="0"/>
        <v>26722</v>
      </c>
      <c r="AC13" s="222">
        <f>SUM(AC9:AC12)</f>
        <v>26722</v>
      </c>
      <c r="AD13" s="222">
        <f t="shared" si="0"/>
        <v>407092</v>
      </c>
      <c r="AE13" s="222">
        <v>406620</v>
      </c>
      <c r="AF13" s="222">
        <f>SUM(AF8:AF12)</f>
        <v>410166</v>
      </c>
      <c r="AG13" s="222">
        <f t="shared" si="0"/>
        <v>555250</v>
      </c>
      <c r="AH13" s="222">
        <f t="shared" si="0"/>
        <v>557321</v>
      </c>
      <c r="AI13" s="222">
        <f>SUM(AI8:AI12)</f>
        <v>563715</v>
      </c>
    </row>
    <row r="14" spans="1:35" s="65" customFormat="1" ht="25.5" customHeight="1" thickBot="1" thickTop="1">
      <c r="A14" s="56">
        <v>7</v>
      </c>
      <c r="B14" s="64" t="s">
        <v>87</v>
      </c>
      <c r="C14" s="221">
        <v>481920</v>
      </c>
      <c r="D14" s="221">
        <v>513989</v>
      </c>
      <c r="E14" s="221">
        <v>542400</v>
      </c>
      <c r="F14" s="221">
        <v>6620</v>
      </c>
      <c r="G14" s="221">
        <v>73829</v>
      </c>
      <c r="H14" s="221">
        <v>77247</v>
      </c>
      <c r="I14" s="221">
        <v>280765</v>
      </c>
      <c r="J14" s="221">
        <v>280765</v>
      </c>
      <c r="K14" s="221">
        <v>280765</v>
      </c>
      <c r="L14" s="221">
        <v>40534</v>
      </c>
      <c r="M14" s="221">
        <v>52149</v>
      </c>
      <c r="N14" s="221">
        <v>84182</v>
      </c>
      <c r="O14" s="221">
        <v>10660</v>
      </c>
      <c r="P14" s="221">
        <v>12037</v>
      </c>
      <c r="Q14" s="221">
        <v>15061</v>
      </c>
      <c r="R14" s="221">
        <v>3500</v>
      </c>
      <c r="S14" s="221">
        <v>3500</v>
      </c>
      <c r="T14" s="221">
        <v>3500</v>
      </c>
      <c r="U14" s="221">
        <v>1800</v>
      </c>
      <c r="V14" s="221">
        <v>1800</v>
      </c>
      <c r="W14" s="221">
        <v>4200</v>
      </c>
      <c r="X14" s="221"/>
      <c r="Y14" s="221"/>
      <c r="Z14" s="221">
        <v>82600</v>
      </c>
      <c r="AA14" s="221">
        <v>182979</v>
      </c>
      <c r="AB14" s="221">
        <v>195148</v>
      </c>
      <c r="AC14" s="221">
        <v>195148</v>
      </c>
      <c r="AD14" s="221"/>
      <c r="AE14" s="221"/>
      <c r="AF14" s="221"/>
      <c r="AG14" s="221">
        <v>1008778</v>
      </c>
      <c r="AH14" s="221">
        <v>1133217</v>
      </c>
      <c r="AI14" s="221">
        <v>1285103</v>
      </c>
    </row>
    <row r="15" spans="1:35" s="67" customFormat="1" ht="27.75" customHeight="1" thickTop="1">
      <c r="A15" s="59">
        <v>8</v>
      </c>
      <c r="B15" s="66" t="s">
        <v>88</v>
      </c>
      <c r="C15" s="223">
        <f>SUM(C13:C14)</f>
        <v>568792</v>
      </c>
      <c r="D15" s="223">
        <f>SUM(D13:D14)</f>
        <v>603044</v>
      </c>
      <c r="E15" s="223">
        <f>SUM(E13,E14)</f>
        <v>633723</v>
      </c>
      <c r="F15" s="223">
        <f aca="true" t="shared" si="1" ref="F15:AH15">SUM(F13:F14)</f>
        <v>6620</v>
      </c>
      <c r="G15" s="223">
        <f t="shared" si="1"/>
        <v>73829</v>
      </c>
      <c r="H15" s="223">
        <f t="shared" si="1"/>
        <v>77247</v>
      </c>
      <c r="I15" s="223">
        <f t="shared" si="1"/>
        <v>280765</v>
      </c>
      <c r="J15" s="223">
        <f t="shared" si="1"/>
        <v>280765</v>
      </c>
      <c r="K15" s="223">
        <f t="shared" si="1"/>
        <v>280765</v>
      </c>
      <c r="L15" s="223">
        <f t="shared" si="1"/>
        <v>74986</v>
      </c>
      <c r="M15" s="223">
        <f t="shared" si="1"/>
        <v>87073</v>
      </c>
      <c r="N15" s="223">
        <f t="shared" si="1"/>
        <v>119686</v>
      </c>
      <c r="O15" s="223">
        <f t="shared" si="1"/>
        <v>10660</v>
      </c>
      <c r="P15" s="223">
        <f t="shared" si="1"/>
        <v>12037</v>
      </c>
      <c r="Q15" s="223">
        <f t="shared" si="1"/>
        <v>15061</v>
      </c>
      <c r="R15" s="223">
        <f t="shared" si="1"/>
        <v>3500</v>
      </c>
      <c r="S15" s="223">
        <f t="shared" si="1"/>
        <v>3500</v>
      </c>
      <c r="T15" s="223">
        <f t="shared" si="1"/>
        <v>3500</v>
      </c>
      <c r="U15" s="223">
        <f t="shared" si="1"/>
        <v>1800</v>
      </c>
      <c r="V15" s="223">
        <f t="shared" si="1"/>
        <v>1800</v>
      </c>
      <c r="W15" s="223">
        <f t="shared" si="1"/>
        <v>4200</v>
      </c>
      <c r="X15" s="223"/>
      <c r="Y15" s="223"/>
      <c r="Z15" s="223">
        <f>SUM(Z13:Z14)</f>
        <v>82600</v>
      </c>
      <c r="AA15" s="223">
        <f>SUM(AA13:AA14)</f>
        <v>209813</v>
      </c>
      <c r="AB15" s="223">
        <f t="shared" si="1"/>
        <v>221870</v>
      </c>
      <c r="AC15" s="223">
        <f t="shared" si="1"/>
        <v>221870</v>
      </c>
      <c r="AD15" s="223">
        <f t="shared" si="1"/>
        <v>407092</v>
      </c>
      <c r="AE15" s="223">
        <f t="shared" si="1"/>
        <v>406620</v>
      </c>
      <c r="AF15" s="223">
        <f>SUM(AF13)</f>
        <v>410166</v>
      </c>
      <c r="AG15" s="223">
        <f t="shared" si="1"/>
        <v>1564028</v>
      </c>
      <c r="AH15" s="223">
        <f t="shared" si="1"/>
        <v>1690538</v>
      </c>
      <c r="AI15" s="223">
        <f>SUM(AI13:AI14)</f>
        <v>1848818</v>
      </c>
    </row>
    <row r="18" spans="1:2" ht="12.75">
      <c r="A18" s="51"/>
      <c r="B18" s="49"/>
    </row>
    <row r="19" spans="1:35" s="77" customFormat="1" ht="12.75">
      <c r="A19" s="72"/>
      <c r="B19" s="73"/>
      <c r="C19" s="74"/>
      <c r="D19" s="74"/>
      <c r="E19" s="74"/>
      <c r="F19" s="75"/>
      <c r="G19" s="75"/>
      <c r="H19" s="75"/>
      <c r="I19" s="75"/>
      <c r="J19" s="75"/>
      <c r="K19" s="75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</row>
    <row r="20" spans="1:2" ht="12.75">
      <c r="A20" s="51"/>
      <c r="B20" s="49"/>
    </row>
    <row r="21" spans="1:35" s="77" customFormat="1" ht="12.75">
      <c r="A21" s="72"/>
      <c r="B21" s="73"/>
      <c r="C21" s="74"/>
      <c r="D21" s="74"/>
      <c r="E21" s="74"/>
      <c r="F21" s="75"/>
      <c r="G21" s="75"/>
      <c r="H21" s="75"/>
      <c r="I21" s="75"/>
      <c r="J21" s="75"/>
      <c r="K21" s="75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</row>
    <row r="22" spans="1:35" s="61" customFormat="1" ht="12.75">
      <c r="A22" s="51"/>
      <c r="B22" s="49"/>
      <c r="C22" s="78"/>
      <c r="D22" s="78"/>
      <c r="E22" s="7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</row>
    <row r="23" spans="1:35" s="61" customFormat="1" ht="12.75">
      <c r="A23" s="51"/>
      <c r="B23" s="49"/>
      <c r="C23" s="78"/>
      <c r="D23" s="78"/>
      <c r="E23" s="7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</row>
    <row r="24" spans="1:35" s="61" customFormat="1" ht="12.75">
      <c r="A24" s="51"/>
      <c r="B24" s="49"/>
      <c r="C24" s="78"/>
      <c r="D24" s="78"/>
      <c r="E24" s="7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</row>
    <row r="25" spans="1:5" ht="12.75">
      <c r="A25" s="51"/>
      <c r="B25" s="49"/>
      <c r="C25" s="78"/>
      <c r="D25" s="78"/>
      <c r="E25" s="78"/>
    </row>
    <row r="26" spans="1:5" ht="12.75">
      <c r="A26" s="51"/>
      <c r="B26" s="49"/>
      <c r="C26" s="78"/>
      <c r="D26" s="78"/>
      <c r="E26" s="78"/>
    </row>
    <row r="27" spans="1:5" ht="12.75">
      <c r="A27" s="51"/>
      <c r="B27" s="49"/>
      <c r="C27" s="78"/>
      <c r="D27" s="78"/>
      <c r="E27" s="78"/>
    </row>
    <row r="28" spans="1:5" ht="12.75">
      <c r="A28" s="51"/>
      <c r="B28" s="49"/>
      <c r="C28" s="78"/>
      <c r="D28" s="78"/>
      <c r="E28" s="78"/>
    </row>
    <row r="29" spans="1:5" ht="12.75">
      <c r="A29" s="51"/>
      <c r="B29" s="49"/>
      <c r="C29" s="78"/>
      <c r="D29" s="78"/>
      <c r="E29" s="78"/>
    </row>
    <row r="30" spans="1:5" ht="12.75">
      <c r="A30" s="51"/>
      <c r="B30" s="49"/>
      <c r="C30" s="78"/>
      <c r="D30" s="78"/>
      <c r="E30" s="78"/>
    </row>
    <row r="31" spans="1:5" ht="12.75">
      <c r="A31" s="51"/>
      <c r="B31" s="49"/>
      <c r="C31" s="78"/>
      <c r="D31" s="78"/>
      <c r="E31" s="78"/>
    </row>
  </sheetData>
  <sheetProtection/>
  <mergeCells count="17">
    <mergeCell ref="X6:Z6"/>
    <mergeCell ref="AA6:AC6"/>
    <mergeCell ref="AD6:AF6"/>
    <mergeCell ref="C6:E6"/>
    <mergeCell ref="F6:H6"/>
    <mergeCell ref="I6:K6"/>
    <mergeCell ref="L6:N6"/>
    <mergeCell ref="A1:AI1"/>
    <mergeCell ref="A2:AI2"/>
    <mergeCell ref="AD4:AI4"/>
    <mergeCell ref="A5:B6"/>
    <mergeCell ref="C5:U5"/>
    <mergeCell ref="X5:AI5"/>
    <mergeCell ref="AG6:AI6"/>
    <mergeCell ref="O6:Q6"/>
    <mergeCell ref="R6:T6"/>
    <mergeCell ref="U6:W6"/>
  </mergeCells>
  <printOptions/>
  <pageMargins left="0.26" right="0.2" top="0.46" bottom="0.52" header="0.5" footer="0.5"/>
  <pageSetup horizontalDpi="600" verticalDpi="600" orientation="landscape" paperSize="9" scale="46" r:id="rId2"/>
  <colBreaks count="1" manualBreakCount="1">
    <brk id="35" max="1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7"/>
  <sheetViews>
    <sheetView view="pageBreakPreview" zoomScaleSheetLayoutView="100" zoomScalePageLayoutView="0" workbookViewId="0" topLeftCell="A1">
      <selection activeCell="A1" sqref="A1:AF1"/>
    </sheetView>
  </sheetViews>
  <sheetFormatPr defaultColWidth="17.25390625" defaultRowHeight="12.75"/>
  <cols>
    <col min="1" max="1" width="4.625" style="68" customWidth="1"/>
    <col min="2" max="2" width="27.625" style="69" customWidth="1"/>
    <col min="3" max="3" width="6.875" style="68" customWidth="1"/>
    <col min="4" max="6" width="9.25390625" style="48" customWidth="1"/>
    <col min="7" max="9" width="9.25390625" style="81" customWidth="1"/>
    <col min="10" max="32" width="9.25390625" style="68" customWidth="1"/>
    <col min="33" max="33" width="9.25390625" style="71" customWidth="1"/>
    <col min="34" max="240" width="5.875" style="71" customWidth="1"/>
    <col min="241" max="16384" width="17.25390625" style="71" customWidth="1"/>
  </cols>
  <sheetData>
    <row r="1" spans="1:32" s="47" customFormat="1" ht="38.25" customHeight="1">
      <c r="A1" s="262" t="s">
        <v>374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</row>
    <row r="2" spans="1:32" s="47" customFormat="1" ht="17.25" customHeight="1">
      <c r="A2" s="46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</row>
    <row r="3" spans="1:33" s="47" customFormat="1" ht="21" customHeight="1">
      <c r="A3" s="270" t="s">
        <v>89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93"/>
    </row>
    <row r="4" spans="1:33" s="47" customFormat="1" ht="14.25" customHeight="1">
      <c r="A4" s="48"/>
      <c r="B4" s="49"/>
      <c r="C4" s="51"/>
      <c r="D4" s="51"/>
      <c r="E4" s="51"/>
      <c r="F4" s="51"/>
      <c r="G4" s="79"/>
      <c r="H4" s="79"/>
      <c r="I4" s="79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292" t="s">
        <v>90</v>
      </c>
      <c r="AC4" s="292"/>
      <c r="AD4" s="292"/>
      <c r="AE4" s="292"/>
      <c r="AF4" s="292"/>
      <c r="AG4" s="291"/>
    </row>
    <row r="5" spans="1:32" s="47" customFormat="1" ht="10.5" customHeight="1">
      <c r="A5" s="48"/>
      <c r="B5" s="49"/>
      <c r="C5" s="51"/>
      <c r="D5" s="51"/>
      <c r="E5" s="51"/>
      <c r="F5" s="51"/>
      <c r="G5" s="79"/>
      <c r="H5" s="79"/>
      <c r="I5" s="79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214"/>
      <c r="AC5" s="214"/>
      <c r="AD5" s="214"/>
      <c r="AE5" s="214"/>
      <c r="AF5" s="214"/>
    </row>
    <row r="6" spans="1:32" s="47" customFormat="1" ht="10.5" customHeight="1">
      <c r="A6" s="48"/>
      <c r="B6" s="49"/>
      <c r="C6" s="51"/>
      <c r="D6" s="51"/>
      <c r="E6" s="51"/>
      <c r="F6" s="51"/>
      <c r="G6" s="79"/>
      <c r="H6" s="79"/>
      <c r="I6" s="79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214"/>
      <c r="AC6" s="214"/>
      <c r="AD6" s="214"/>
      <c r="AE6" s="214"/>
      <c r="AF6" s="214"/>
    </row>
    <row r="7" spans="1:33" s="55" customFormat="1" ht="60.75" customHeight="1">
      <c r="A7" s="284" t="s">
        <v>72</v>
      </c>
      <c r="B7" s="285"/>
      <c r="C7" s="249" t="s">
        <v>91</v>
      </c>
      <c r="D7" s="286" t="s">
        <v>8</v>
      </c>
      <c r="E7" s="294"/>
      <c r="F7" s="295"/>
      <c r="G7" s="296" t="s">
        <v>92</v>
      </c>
      <c r="H7" s="294"/>
      <c r="I7" s="295"/>
      <c r="J7" s="286" t="s">
        <v>93</v>
      </c>
      <c r="K7" s="294"/>
      <c r="L7" s="295"/>
      <c r="M7" s="286" t="s">
        <v>94</v>
      </c>
      <c r="N7" s="287"/>
      <c r="O7" s="288"/>
      <c r="P7" s="286" t="s">
        <v>39</v>
      </c>
      <c r="Q7" s="287"/>
      <c r="R7" s="288"/>
      <c r="S7" s="286" t="s">
        <v>40</v>
      </c>
      <c r="T7" s="287"/>
      <c r="U7" s="288"/>
      <c r="V7" s="286" t="s">
        <v>95</v>
      </c>
      <c r="W7" s="287"/>
      <c r="X7" s="288"/>
      <c r="Y7" s="286" t="s">
        <v>42</v>
      </c>
      <c r="Z7" s="287"/>
      <c r="AA7" s="288"/>
      <c r="AB7" s="286" t="s">
        <v>96</v>
      </c>
      <c r="AC7" s="287"/>
      <c r="AD7" s="288"/>
      <c r="AE7" s="289" t="s">
        <v>80</v>
      </c>
      <c r="AF7" s="290"/>
      <c r="AG7" s="291"/>
    </row>
    <row r="8" spans="1:33" s="55" customFormat="1" ht="60.75" customHeight="1">
      <c r="A8" s="212"/>
      <c r="B8" s="212"/>
      <c r="C8" s="218"/>
      <c r="D8" s="218" t="s">
        <v>308</v>
      </c>
      <c r="E8" s="218" t="s">
        <v>309</v>
      </c>
      <c r="F8" s="218" t="s">
        <v>325</v>
      </c>
      <c r="G8" s="218" t="s">
        <v>308</v>
      </c>
      <c r="H8" s="218" t="s">
        <v>309</v>
      </c>
      <c r="I8" s="218" t="s">
        <v>326</v>
      </c>
      <c r="J8" s="218" t="s">
        <v>308</v>
      </c>
      <c r="K8" s="218" t="s">
        <v>309</v>
      </c>
      <c r="L8" s="218" t="s">
        <v>325</v>
      </c>
      <c r="M8" s="218" t="s">
        <v>308</v>
      </c>
      <c r="N8" s="218" t="s">
        <v>309</v>
      </c>
      <c r="O8" s="218" t="s">
        <v>325</v>
      </c>
      <c r="P8" s="218" t="s">
        <v>308</v>
      </c>
      <c r="Q8" s="218" t="s">
        <v>309</v>
      </c>
      <c r="R8" s="218" t="s">
        <v>326</v>
      </c>
      <c r="S8" s="218" t="s">
        <v>308</v>
      </c>
      <c r="T8" s="218" t="s">
        <v>309</v>
      </c>
      <c r="U8" s="218" t="s">
        <v>326</v>
      </c>
      <c r="V8" s="218" t="s">
        <v>308</v>
      </c>
      <c r="W8" s="218" t="s">
        <v>309</v>
      </c>
      <c r="X8" s="218" t="s">
        <v>326</v>
      </c>
      <c r="Y8" s="218" t="s">
        <v>308</v>
      </c>
      <c r="Z8" s="218" t="s">
        <v>309</v>
      </c>
      <c r="AA8" s="218" t="s">
        <v>325</v>
      </c>
      <c r="AB8" s="218" t="s">
        <v>308</v>
      </c>
      <c r="AC8" s="218" t="s">
        <v>309</v>
      </c>
      <c r="AD8" s="218" t="s">
        <v>309</v>
      </c>
      <c r="AE8" s="218" t="s">
        <v>308</v>
      </c>
      <c r="AF8" s="218" t="s">
        <v>309</v>
      </c>
      <c r="AG8" s="252" t="s">
        <v>325</v>
      </c>
    </row>
    <row r="9" spans="1:33" s="58" customFormat="1" ht="23.25" customHeight="1">
      <c r="A9" s="56">
        <v>1</v>
      </c>
      <c r="B9" s="57" t="s">
        <v>81</v>
      </c>
      <c r="C9" s="224">
        <v>1</v>
      </c>
      <c r="D9" s="225">
        <v>31906</v>
      </c>
      <c r="E9" s="225">
        <v>31906</v>
      </c>
      <c r="F9" s="225">
        <v>32430</v>
      </c>
      <c r="G9" s="225">
        <v>8695</v>
      </c>
      <c r="H9" s="225">
        <v>8695</v>
      </c>
      <c r="I9" s="225">
        <v>8837</v>
      </c>
      <c r="J9" s="225">
        <v>79134</v>
      </c>
      <c r="K9" s="225">
        <v>79134</v>
      </c>
      <c r="L9" s="225">
        <v>78952</v>
      </c>
      <c r="M9" s="225"/>
      <c r="N9" s="225"/>
      <c r="O9" s="225"/>
      <c r="P9" s="225"/>
      <c r="Q9" s="225"/>
      <c r="R9" s="225"/>
      <c r="S9" s="225">
        <v>455</v>
      </c>
      <c r="T9" s="225">
        <v>455</v>
      </c>
      <c r="U9" s="225">
        <v>1217</v>
      </c>
      <c r="V9" s="225"/>
      <c r="W9" s="225"/>
      <c r="X9" s="225"/>
      <c r="Y9" s="225"/>
      <c r="Z9" s="225"/>
      <c r="AA9" s="225"/>
      <c r="AB9" s="225"/>
      <c r="AC9" s="225"/>
      <c r="AD9" s="225"/>
      <c r="AE9" s="226">
        <v>120190</v>
      </c>
      <c r="AF9" s="226">
        <v>120190</v>
      </c>
      <c r="AG9" s="226">
        <v>121436</v>
      </c>
    </row>
    <row r="10" spans="1:33" s="61" customFormat="1" ht="27.75" customHeight="1">
      <c r="A10" s="59">
        <v>2</v>
      </c>
      <c r="B10" s="60" t="s">
        <v>82</v>
      </c>
      <c r="C10" s="227">
        <v>1</v>
      </c>
      <c r="D10" s="221">
        <v>37183</v>
      </c>
      <c r="E10" s="221">
        <v>37183</v>
      </c>
      <c r="F10" s="221">
        <v>36995</v>
      </c>
      <c r="G10" s="221">
        <v>10197</v>
      </c>
      <c r="H10" s="221">
        <v>10197</v>
      </c>
      <c r="I10" s="221">
        <v>10147</v>
      </c>
      <c r="J10" s="221">
        <v>68616</v>
      </c>
      <c r="K10" s="221">
        <v>68504</v>
      </c>
      <c r="L10" s="221">
        <v>69418</v>
      </c>
      <c r="M10" s="221"/>
      <c r="N10" s="221"/>
      <c r="O10" s="221"/>
      <c r="P10" s="221"/>
      <c r="Q10" s="221"/>
      <c r="R10" s="221"/>
      <c r="S10" s="221">
        <v>870</v>
      </c>
      <c r="T10" s="221">
        <v>870</v>
      </c>
      <c r="U10" s="221">
        <v>1015</v>
      </c>
      <c r="V10" s="221"/>
      <c r="W10" s="221"/>
      <c r="X10" s="221"/>
      <c r="Y10" s="221"/>
      <c r="Z10" s="221"/>
      <c r="AA10" s="221"/>
      <c r="AB10" s="221"/>
      <c r="AC10" s="221"/>
      <c r="AD10" s="221"/>
      <c r="AE10" s="226">
        <v>116866</v>
      </c>
      <c r="AF10" s="226">
        <v>116754</v>
      </c>
      <c r="AG10" s="226">
        <v>117575</v>
      </c>
    </row>
    <row r="11" spans="1:33" s="61" customFormat="1" ht="27.75" customHeight="1">
      <c r="A11" s="56">
        <v>3</v>
      </c>
      <c r="B11" s="60" t="s">
        <v>83</v>
      </c>
      <c r="C11" s="227">
        <v>1</v>
      </c>
      <c r="D11" s="221">
        <v>78037</v>
      </c>
      <c r="E11" s="221">
        <v>78037</v>
      </c>
      <c r="F11" s="221">
        <v>78404</v>
      </c>
      <c r="G11" s="221">
        <v>22558</v>
      </c>
      <c r="H11" s="221">
        <v>22558</v>
      </c>
      <c r="I11" s="221">
        <v>22657</v>
      </c>
      <c r="J11" s="221">
        <v>29504</v>
      </c>
      <c r="K11" s="221">
        <v>29504</v>
      </c>
      <c r="L11" s="221">
        <v>28889</v>
      </c>
      <c r="M11" s="221"/>
      <c r="N11" s="221"/>
      <c r="O11" s="221"/>
      <c r="P11" s="221">
        <v>2648</v>
      </c>
      <c r="Q11" s="221">
        <v>2648</v>
      </c>
      <c r="R11" s="221">
        <v>2648</v>
      </c>
      <c r="S11" s="221">
        <v>165</v>
      </c>
      <c r="T11" s="221">
        <v>165</v>
      </c>
      <c r="U11" s="221">
        <v>780</v>
      </c>
      <c r="V11" s="221"/>
      <c r="W11" s="221"/>
      <c r="X11" s="221"/>
      <c r="Y11" s="221"/>
      <c r="Z11" s="221"/>
      <c r="AA11" s="221"/>
      <c r="AB11" s="221"/>
      <c r="AC11" s="221"/>
      <c r="AD11" s="221"/>
      <c r="AE11" s="226">
        <v>132912</v>
      </c>
      <c r="AF11" s="226">
        <v>132912</v>
      </c>
      <c r="AG11" s="226">
        <v>133378</v>
      </c>
    </row>
    <row r="12" spans="1:33" s="61" customFormat="1" ht="27.75" customHeight="1">
      <c r="A12" s="59">
        <v>4</v>
      </c>
      <c r="B12" s="60" t="s">
        <v>84</v>
      </c>
      <c r="C12" s="227">
        <v>1</v>
      </c>
      <c r="D12" s="221">
        <v>9383</v>
      </c>
      <c r="E12" s="221">
        <v>9383</v>
      </c>
      <c r="F12" s="221">
        <v>9663</v>
      </c>
      <c r="G12" s="221">
        <v>2495</v>
      </c>
      <c r="H12" s="221">
        <v>2495</v>
      </c>
      <c r="I12" s="221">
        <v>2628</v>
      </c>
      <c r="J12" s="221">
        <v>22113</v>
      </c>
      <c r="K12" s="221">
        <v>22113</v>
      </c>
      <c r="L12" s="221">
        <v>22399</v>
      </c>
      <c r="M12" s="221"/>
      <c r="N12" s="221"/>
      <c r="O12" s="221"/>
      <c r="P12" s="221"/>
      <c r="Q12" s="221"/>
      <c r="R12" s="221"/>
      <c r="S12" s="221">
        <v>484</v>
      </c>
      <c r="T12" s="221">
        <v>484</v>
      </c>
      <c r="U12" s="221">
        <v>657</v>
      </c>
      <c r="V12" s="221"/>
      <c r="W12" s="221"/>
      <c r="X12" s="221"/>
      <c r="Y12" s="221"/>
      <c r="Z12" s="221"/>
      <c r="AA12" s="221"/>
      <c r="AB12" s="221"/>
      <c r="AC12" s="221"/>
      <c r="AD12" s="221"/>
      <c r="AE12" s="226">
        <v>34475</v>
      </c>
      <c r="AF12" s="226">
        <v>34475</v>
      </c>
      <c r="AG12" s="226">
        <v>35347</v>
      </c>
    </row>
    <row r="13" spans="1:33" s="61" customFormat="1" ht="27.75" customHeight="1">
      <c r="A13" s="56">
        <v>5</v>
      </c>
      <c r="B13" s="60" t="s">
        <v>85</v>
      </c>
      <c r="C13" s="227">
        <v>1</v>
      </c>
      <c r="D13" s="221">
        <v>87373</v>
      </c>
      <c r="E13" s="221">
        <v>91600</v>
      </c>
      <c r="F13" s="221">
        <v>93791</v>
      </c>
      <c r="G13" s="221">
        <v>23674</v>
      </c>
      <c r="H13" s="221">
        <v>24819</v>
      </c>
      <c r="I13" s="221">
        <v>25424</v>
      </c>
      <c r="J13" s="221">
        <v>32296</v>
      </c>
      <c r="K13" s="221">
        <v>29107</v>
      </c>
      <c r="L13" s="221">
        <v>29300</v>
      </c>
      <c r="M13" s="221"/>
      <c r="N13" s="221"/>
      <c r="O13" s="221"/>
      <c r="P13" s="221">
        <v>586</v>
      </c>
      <c r="Q13" s="221">
        <v>586</v>
      </c>
      <c r="R13" s="221">
        <v>586</v>
      </c>
      <c r="S13" s="221">
        <v>1500</v>
      </c>
      <c r="T13" s="221">
        <v>1500</v>
      </c>
      <c r="U13" s="221">
        <v>1500</v>
      </c>
      <c r="V13" s="221">
        <v>5378</v>
      </c>
      <c r="W13" s="221">
        <v>5378</v>
      </c>
      <c r="X13" s="221">
        <v>5378</v>
      </c>
      <c r="Y13" s="221"/>
      <c r="Z13" s="221"/>
      <c r="AA13" s="221"/>
      <c r="AB13" s="221"/>
      <c r="AC13" s="221"/>
      <c r="AD13" s="221"/>
      <c r="AE13" s="226">
        <v>150807</v>
      </c>
      <c r="AF13" s="226">
        <v>152990</v>
      </c>
      <c r="AG13" s="226">
        <v>155979</v>
      </c>
    </row>
    <row r="14" spans="1:33" s="63" customFormat="1" ht="21.75" customHeight="1" thickBot="1">
      <c r="A14" s="59">
        <v>6</v>
      </c>
      <c r="B14" s="62" t="s">
        <v>86</v>
      </c>
      <c r="C14" s="228"/>
      <c r="D14" s="222">
        <f aca="true" t="shared" si="0" ref="D14:L14">SUM(D9:D13)</f>
        <v>243882</v>
      </c>
      <c r="E14" s="222">
        <f t="shared" si="0"/>
        <v>248109</v>
      </c>
      <c r="F14" s="222">
        <f t="shared" si="0"/>
        <v>251283</v>
      </c>
      <c r="G14" s="222">
        <f t="shared" si="0"/>
        <v>67619</v>
      </c>
      <c r="H14" s="222">
        <f t="shared" si="0"/>
        <v>68764</v>
      </c>
      <c r="I14" s="222">
        <f t="shared" si="0"/>
        <v>69693</v>
      </c>
      <c r="J14" s="222">
        <f t="shared" si="0"/>
        <v>231663</v>
      </c>
      <c r="K14" s="222">
        <f t="shared" si="0"/>
        <v>228362</v>
      </c>
      <c r="L14" s="222">
        <f t="shared" si="0"/>
        <v>228958</v>
      </c>
      <c r="M14" s="222"/>
      <c r="N14" s="222"/>
      <c r="O14" s="222"/>
      <c r="P14" s="222">
        <f>SUM(P9:P13)</f>
        <v>3234</v>
      </c>
      <c r="Q14" s="222">
        <f>SUM(Q9:Q13)</f>
        <v>3234</v>
      </c>
      <c r="R14" s="222">
        <v>3234</v>
      </c>
      <c r="S14" s="222">
        <f>SUM(S9:S13)</f>
        <v>3474</v>
      </c>
      <c r="T14" s="222">
        <f>SUM(T9:T13)</f>
        <v>3474</v>
      </c>
      <c r="U14" s="222">
        <f>SUM(U9:U13)</f>
        <v>5169</v>
      </c>
      <c r="V14" s="222">
        <f>SUM(V9:V13)</f>
        <v>5378</v>
      </c>
      <c r="W14" s="222">
        <f>SUM(W9:W13)</f>
        <v>5378</v>
      </c>
      <c r="X14" s="222">
        <v>5378</v>
      </c>
      <c r="Y14" s="222"/>
      <c r="Z14" s="222"/>
      <c r="AA14" s="222"/>
      <c r="AB14" s="222"/>
      <c r="AC14" s="222"/>
      <c r="AD14" s="222"/>
      <c r="AE14" s="222">
        <f>SUM(AE9:AE13)</f>
        <v>555250</v>
      </c>
      <c r="AF14" s="222">
        <f>SUM(AF9:AF13)</f>
        <v>557321</v>
      </c>
      <c r="AG14" s="222">
        <v>563715</v>
      </c>
    </row>
    <row r="15" spans="1:33" s="65" customFormat="1" ht="24" customHeight="1" thickBot="1" thickTop="1">
      <c r="A15" s="56">
        <v>7</v>
      </c>
      <c r="B15" s="80" t="s">
        <v>87</v>
      </c>
      <c r="C15" s="227">
        <v>1</v>
      </c>
      <c r="D15" s="221">
        <v>64816</v>
      </c>
      <c r="E15" s="221">
        <v>86736</v>
      </c>
      <c r="F15" s="221">
        <v>110673</v>
      </c>
      <c r="G15" s="221">
        <v>12993</v>
      </c>
      <c r="H15" s="221">
        <v>16038</v>
      </c>
      <c r="I15" s="221">
        <v>19598</v>
      </c>
      <c r="J15" s="221">
        <v>179075</v>
      </c>
      <c r="K15" s="221">
        <v>198261</v>
      </c>
      <c r="L15" s="221">
        <v>194415</v>
      </c>
      <c r="M15" s="221">
        <v>88686</v>
      </c>
      <c r="N15" s="221">
        <v>88686</v>
      </c>
      <c r="O15" s="221">
        <v>89925</v>
      </c>
      <c r="P15" s="221">
        <v>95912</v>
      </c>
      <c r="Q15" s="221">
        <v>95600</v>
      </c>
      <c r="R15" s="221">
        <v>97957</v>
      </c>
      <c r="S15" s="221">
        <v>96959</v>
      </c>
      <c r="T15" s="221">
        <v>176886</v>
      </c>
      <c r="U15" s="221">
        <v>214959</v>
      </c>
      <c r="V15" s="221">
        <v>30177</v>
      </c>
      <c r="W15" s="221">
        <v>30177</v>
      </c>
      <c r="X15" s="221">
        <v>30177</v>
      </c>
      <c r="Y15" s="221">
        <v>3162</v>
      </c>
      <c r="Z15" s="221">
        <v>3607</v>
      </c>
      <c r="AA15" s="221">
        <v>3607</v>
      </c>
      <c r="AB15" s="221">
        <v>407092</v>
      </c>
      <c r="AC15" s="221">
        <v>406620</v>
      </c>
      <c r="AD15" s="221">
        <v>492766</v>
      </c>
      <c r="AE15" s="229">
        <v>978872</v>
      </c>
      <c r="AF15" s="229">
        <v>1102611</v>
      </c>
      <c r="AG15" s="229">
        <v>1254077</v>
      </c>
    </row>
    <row r="16" spans="1:33" s="63" customFormat="1" ht="24" customHeight="1" thickTop="1">
      <c r="A16" s="56"/>
      <c r="B16" s="80" t="s">
        <v>97</v>
      </c>
      <c r="C16" s="227">
        <v>2</v>
      </c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>
        <v>6232</v>
      </c>
      <c r="Q16" s="221">
        <v>6932</v>
      </c>
      <c r="R16" s="221">
        <v>7352</v>
      </c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>
        <v>6232</v>
      </c>
      <c r="AF16" s="221">
        <v>6932</v>
      </c>
      <c r="AG16" s="221">
        <v>7352</v>
      </c>
    </row>
    <row r="17" spans="1:33" s="63" customFormat="1" ht="24" customHeight="1">
      <c r="A17" s="56"/>
      <c r="B17" s="80" t="s">
        <v>98</v>
      </c>
      <c r="C17" s="227">
        <v>2</v>
      </c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>
        <v>15500</v>
      </c>
      <c r="Q17" s="221">
        <v>15500</v>
      </c>
      <c r="R17" s="221">
        <v>15500</v>
      </c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9">
        <v>15500</v>
      </c>
      <c r="AF17" s="229">
        <v>15500</v>
      </c>
      <c r="AG17" s="229">
        <v>15500</v>
      </c>
    </row>
    <row r="18" spans="1:33" s="63" customFormat="1" ht="24" customHeight="1">
      <c r="A18" s="56"/>
      <c r="B18" s="80" t="s">
        <v>99</v>
      </c>
      <c r="C18" s="227">
        <v>2</v>
      </c>
      <c r="D18" s="221"/>
      <c r="E18" s="221"/>
      <c r="F18" s="221"/>
      <c r="G18" s="221"/>
      <c r="H18" s="221"/>
      <c r="I18" s="221"/>
      <c r="J18" s="221">
        <v>2000</v>
      </c>
      <c r="K18" s="221">
        <v>2000</v>
      </c>
      <c r="L18" s="221">
        <v>2000</v>
      </c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>
        <v>2000</v>
      </c>
      <c r="AF18" s="221">
        <v>2000</v>
      </c>
      <c r="AG18" s="221">
        <v>2000</v>
      </c>
    </row>
    <row r="19" spans="1:33" s="63" customFormat="1" ht="24" customHeight="1">
      <c r="A19" s="56"/>
      <c r="B19" s="80" t="s">
        <v>100</v>
      </c>
      <c r="C19" s="227">
        <v>2</v>
      </c>
      <c r="D19" s="221"/>
      <c r="E19" s="221"/>
      <c r="F19" s="221"/>
      <c r="G19" s="221"/>
      <c r="H19" s="221"/>
      <c r="I19" s="221"/>
      <c r="J19" s="221">
        <v>3126</v>
      </c>
      <c r="K19" s="221">
        <v>3126</v>
      </c>
      <c r="L19" s="221">
        <v>3126</v>
      </c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>
        <v>3126</v>
      </c>
      <c r="AF19" s="221">
        <v>3126</v>
      </c>
      <c r="AG19" s="221">
        <v>3126</v>
      </c>
    </row>
    <row r="20" spans="1:33" s="63" customFormat="1" ht="24" customHeight="1">
      <c r="A20" s="56"/>
      <c r="B20" s="80" t="s">
        <v>101</v>
      </c>
      <c r="C20" s="227">
        <v>2</v>
      </c>
      <c r="D20" s="221"/>
      <c r="E20" s="221"/>
      <c r="F20" s="221"/>
      <c r="G20" s="221"/>
      <c r="H20" s="221"/>
      <c r="I20" s="221"/>
      <c r="J20" s="221">
        <v>3048</v>
      </c>
      <c r="K20" s="221">
        <v>3048</v>
      </c>
      <c r="L20" s="221">
        <v>3048</v>
      </c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>
        <v>3048</v>
      </c>
      <c r="AF20" s="221">
        <v>3048</v>
      </c>
      <c r="AG20" s="221">
        <v>3048</v>
      </c>
    </row>
    <row r="21" spans="1:35" s="67" customFormat="1" ht="27.75" customHeight="1">
      <c r="A21" s="59">
        <v>8</v>
      </c>
      <c r="B21" s="66" t="s">
        <v>88</v>
      </c>
      <c r="C21" s="230"/>
      <c r="D21" s="223">
        <f>SUM(D14:D20)</f>
        <v>308698</v>
      </c>
      <c r="E21" s="223">
        <f>SUM(E14:E20)</f>
        <v>334845</v>
      </c>
      <c r="F21" s="223">
        <f>SUM(F14:F20)</f>
        <v>361956</v>
      </c>
      <c r="G21" s="223">
        <f aca="true" t="shared" si="1" ref="G21:AE21">SUM(G14:G20)</f>
        <v>80612</v>
      </c>
      <c r="H21" s="223">
        <f t="shared" si="1"/>
        <v>84802</v>
      </c>
      <c r="I21" s="223">
        <f t="shared" si="1"/>
        <v>89291</v>
      </c>
      <c r="J21" s="223">
        <f t="shared" si="1"/>
        <v>418912</v>
      </c>
      <c r="K21" s="223">
        <f t="shared" si="1"/>
        <v>434797</v>
      </c>
      <c r="L21" s="223">
        <f t="shared" si="1"/>
        <v>431547</v>
      </c>
      <c r="M21" s="223">
        <f t="shared" si="1"/>
        <v>88686</v>
      </c>
      <c r="N21" s="223">
        <f t="shared" si="1"/>
        <v>88686</v>
      </c>
      <c r="O21" s="223">
        <f t="shared" si="1"/>
        <v>89925</v>
      </c>
      <c r="P21" s="223">
        <f t="shared" si="1"/>
        <v>120878</v>
      </c>
      <c r="Q21" s="223">
        <f t="shared" si="1"/>
        <v>121266</v>
      </c>
      <c r="R21" s="223">
        <f>SUM(R14:R17)</f>
        <v>124043</v>
      </c>
      <c r="S21" s="223">
        <f t="shared" si="1"/>
        <v>100433</v>
      </c>
      <c r="T21" s="223">
        <f t="shared" si="1"/>
        <v>180360</v>
      </c>
      <c r="U21" s="223">
        <f>SUM(U14:U15)</f>
        <v>220128</v>
      </c>
      <c r="V21" s="223">
        <f t="shared" si="1"/>
        <v>35555</v>
      </c>
      <c r="W21" s="223">
        <f t="shared" si="1"/>
        <v>35555</v>
      </c>
      <c r="X21" s="223">
        <f>SUM(X14:X15)</f>
        <v>35555</v>
      </c>
      <c r="Y21" s="223">
        <f t="shared" si="1"/>
        <v>3162</v>
      </c>
      <c r="Z21" s="223">
        <f t="shared" si="1"/>
        <v>3607</v>
      </c>
      <c r="AA21" s="223">
        <f>SUM(AA15:AA20)</f>
        <v>3607</v>
      </c>
      <c r="AB21" s="223">
        <f t="shared" si="1"/>
        <v>407092</v>
      </c>
      <c r="AC21" s="223">
        <f t="shared" si="1"/>
        <v>406620</v>
      </c>
      <c r="AD21" s="223">
        <f>SUM(AD15:AD20)</f>
        <v>492766</v>
      </c>
      <c r="AE21" s="223">
        <f t="shared" si="1"/>
        <v>1564028</v>
      </c>
      <c r="AF21" s="223">
        <f>SUM(AF14:AF20)</f>
        <v>1690538</v>
      </c>
      <c r="AG21" s="223">
        <f>SUM(AG14:AG20)</f>
        <v>1848818</v>
      </c>
      <c r="AH21" s="257"/>
      <c r="AI21" s="257"/>
    </row>
    <row r="22" spans="13:21" ht="12.75">
      <c r="M22" s="83"/>
      <c r="N22" s="83"/>
      <c r="O22" s="83"/>
      <c r="P22" s="84"/>
      <c r="Q22" s="84"/>
      <c r="R22" s="84"/>
      <c r="S22" s="83"/>
      <c r="T22" s="48"/>
      <c r="U22" s="48"/>
    </row>
    <row r="23" spans="16:18" ht="12.75">
      <c r="P23" s="48"/>
      <c r="Q23" s="48"/>
      <c r="R23" s="48"/>
    </row>
    <row r="24" spans="1:2" ht="12.75">
      <c r="A24" s="51"/>
      <c r="B24" s="49"/>
    </row>
    <row r="25" spans="1:32" s="77" customFormat="1" ht="12.75">
      <c r="A25" s="72"/>
      <c r="B25" s="73"/>
      <c r="C25" s="76"/>
      <c r="D25" s="75"/>
      <c r="E25" s="75"/>
      <c r="F25" s="75"/>
      <c r="G25" s="82"/>
      <c r="H25" s="82"/>
      <c r="I25" s="82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</row>
    <row r="26" spans="1:2" ht="12.75">
      <c r="A26" s="51"/>
      <c r="B26" s="49"/>
    </row>
    <row r="27" spans="1:32" s="77" customFormat="1" ht="12.75">
      <c r="A27" s="72"/>
      <c r="B27" s="73"/>
      <c r="C27" s="76"/>
      <c r="D27" s="75"/>
      <c r="E27" s="75"/>
      <c r="F27" s="75"/>
      <c r="G27" s="82"/>
      <c r="H27" s="82"/>
      <c r="I27" s="82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</row>
    <row r="28" spans="1:32" s="61" customFormat="1" ht="12.75">
      <c r="A28" s="51"/>
      <c r="B28" s="49"/>
      <c r="C28" s="48"/>
      <c r="D28" s="48"/>
      <c r="E28" s="48"/>
      <c r="F28" s="48"/>
      <c r="G28" s="81"/>
      <c r="H28" s="81"/>
      <c r="I28" s="81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</row>
    <row r="29" spans="1:32" s="61" customFormat="1" ht="12.75">
      <c r="A29" s="51"/>
      <c r="B29" s="49"/>
      <c r="C29" s="48"/>
      <c r="D29" s="48"/>
      <c r="E29" s="48"/>
      <c r="F29" s="48"/>
      <c r="G29" s="81"/>
      <c r="H29" s="81"/>
      <c r="I29" s="81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</row>
    <row r="30" spans="1:32" s="61" customFormat="1" ht="12.75">
      <c r="A30" s="51"/>
      <c r="B30" s="49"/>
      <c r="C30" s="48"/>
      <c r="D30" s="48"/>
      <c r="E30" s="48"/>
      <c r="F30" s="48"/>
      <c r="G30" s="81"/>
      <c r="H30" s="81"/>
      <c r="I30" s="81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</row>
    <row r="31" spans="1:3" ht="12.75">
      <c r="A31" s="51"/>
      <c r="B31" s="49"/>
      <c r="C31" s="48"/>
    </row>
    <row r="32" spans="1:3" ht="12.75">
      <c r="A32" s="51"/>
      <c r="B32" s="49"/>
      <c r="C32" s="48"/>
    </row>
    <row r="33" spans="1:3" ht="12.75">
      <c r="A33" s="51"/>
      <c r="B33" s="49"/>
      <c r="C33" s="48"/>
    </row>
    <row r="34" spans="1:3" ht="12.75">
      <c r="A34" s="51"/>
      <c r="B34" s="49"/>
      <c r="C34" s="48"/>
    </row>
    <row r="35" spans="1:3" ht="12.75">
      <c r="A35" s="51"/>
      <c r="B35" s="49"/>
      <c r="C35" s="48"/>
    </row>
    <row r="36" spans="1:3" ht="12.75">
      <c r="A36" s="51"/>
      <c r="B36" s="49"/>
      <c r="C36" s="48"/>
    </row>
    <row r="37" spans="1:3" ht="12.75">
      <c r="A37" s="51"/>
      <c r="B37" s="49"/>
      <c r="C37" s="48"/>
    </row>
  </sheetData>
  <sheetProtection/>
  <mergeCells count="14">
    <mergeCell ref="V7:X7"/>
    <mergeCell ref="D7:F7"/>
    <mergeCell ref="G7:I7"/>
    <mergeCell ref="J7:L7"/>
    <mergeCell ref="A1:AF1"/>
    <mergeCell ref="A7:B7"/>
    <mergeCell ref="Y7:AA7"/>
    <mergeCell ref="AB7:AD7"/>
    <mergeCell ref="AE7:AG7"/>
    <mergeCell ref="AB4:AG4"/>
    <mergeCell ref="A3:AG3"/>
    <mergeCell ref="M7:O7"/>
    <mergeCell ref="P7:R7"/>
    <mergeCell ref="S7:U7"/>
  </mergeCells>
  <printOptions/>
  <pageMargins left="0.22" right="0.2" top="0.36" bottom="0.5" header="0.33" footer="0.5"/>
  <pageSetup horizontalDpi="600" verticalDpi="600" orientation="landscape" paperSize="8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7"/>
  <sheetViews>
    <sheetView view="pageBreakPreview" zoomScale="110" zoomScaleSheetLayoutView="110" zoomScalePageLayoutView="0" workbookViewId="0" topLeftCell="A1">
      <selection activeCell="A1" sqref="A1:E1"/>
    </sheetView>
  </sheetViews>
  <sheetFormatPr defaultColWidth="9.00390625" defaultRowHeight="12.75"/>
  <cols>
    <col min="1" max="1" width="24.75390625" style="179" customWidth="1"/>
    <col min="2" max="2" width="37.25390625" style="179" customWidth="1"/>
    <col min="3" max="3" width="9.00390625" style="179" customWidth="1"/>
    <col min="4" max="5" width="8.875" style="179" customWidth="1"/>
  </cols>
  <sheetData>
    <row r="1" spans="1:5" ht="15" customHeight="1">
      <c r="A1" s="301" t="s">
        <v>375</v>
      </c>
      <c r="B1" s="302"/>
      <c r="C1" s="302"/>
      <c r="D1" s="302"/>
      <c r="E1" s="302"/>
    </row>
    <row r="2" spans="1:5" ht="30.75" customHeight="1">
      <c r="A2" s="307" t="s">
        <v>193</v>
      </c>
      <c r="B2" s="307"/>
      <c r="C2" s="307"/>
      <c r="D2" s="307"/>
      <c r="E2" s="307"/>
    </row>
    <row r="3" spans="1:5" ht="13.5" customHeight="1">
      <c r="A3" s="159"/>
      <c r="B3" s="159"/>
      <c r="C3" s="159"/>
      <c r="D3" s="159"/>
      <c r="E3" s="159"/>
    </row>
    <row r="4" spans="1:5" ht="29.25" customHeight="1">
      <c r="A4" s="308" t="s">
        <v>71</v>
      </c>
      <c r="B4" s="308"/>
      <c r="C4" s="308"/>
      <c r="D4" s="308"/>
      <c r="E4" s="308"/>
    </row>
    <row r="5" spans="1:5" s="2" customFormat="1" ht="32.25" customHeight="1">
      <c r="A5" s="160" t="s">
        <v>194</v>
      </c>
      <c r="B5" s="160" t="s">
        <v>195</v>
      </c>
      <c r="C5" s="160" t="s">
        <v>196</v>
      </c>
      <c r="D5" s="160" t="s">
        <v>197</v>
      </c>
      <c r="E5" s="160" t="s">
        <v>198</v>
      </c>
    </row>
    <row r="6" spans="1:5" s="2" customFormat="1" ht="19.5" customHeight="1">
      <c r="A6" s="303" t="s">
        <v>199</v>
      </c>
      <c r="B6" s="161" t="s">
        <v>200</v>
      </c>
      <c r="C6" s="162">
        <v>60</v>
      </c>
      <c r="D6" s="163">
        <f>C6*0.27</f>
        <v>16.200000000000003</v>
      </c>
      <c r="E6" s="163">
        <f>SUM(C6:D6)</f>
        <v>76.2</v>
      </c>
    </row>
    <row r="7" spans="1:5" s="2" customFormat="1" ht="19.5" customHeight="1">
      <c r="A7" s="304"/>
      <c r="B7" s="161" t="s">
        <v>201</v>
      </c>
      <c r="C7" s="162">
        <v>70</v>
      </c>
      <c r="D7" s="163">
        <f>C7*0.27</f>
        <v>18.900000000000002</v>
      </c>
      <c r="E7" s="163">
        <f>SUM(C7:D7)</f>
        <v>88.9</v>
      </c>
    </row>
    <row r="8" spans="1:5" s="2" customFormat="1" ht="19.5" customHeight="1">
      <c r="A8" s="304"/>
      <c r="B8" s="161" t="s">
        <v>353</v>
      </c>
      <c r="C8" s="162">
        <v>99</v>
      </c>
      <c r="D8" s="163">
        <v>27</v>
      </c>
      <c r="E8" s="163">
        <v>126</v>
      </c>
    </row>
    <row r="9" spans="1:5" s="2" customFormat="1" ht="19.5" customHeight="1">
      <c r="A9" s="304"/>
      <c r="B9" s="161" t="s">
        <v>354</v>
      </c>
      <c r="C9" s="162">
        <v>85</v>
      </c>
      <c r="D9" s="163">
        <v>23</v>
      </c>
      <c r="E9" s="163">
        <v>108</v>
      </c>
    </row>
    <row r="10" spans="1:5" s="2" customFormat="1" ht="19.5" customHeight="1">
      <c r="A10" s="304"/>
      <c r="B10" s="161" t="s">
        <v>355</v>
      </c>
      <c r="C10" s="162">
        <v>120</v>
      </c>
      <c r="D10" s="163">
        <v>32</v>
      </c>
      <c r="E10" s="163">
        <v>152</v>
      </c>
    </row>
    <row r="11" spans="1:5" s="2" customFormat="1" ht="19.5" customHeight="1">
      <c r="A11" s="304"/>
      <c r="B11" s="161" t="s">
        <v>356</v>
      </c>
      <c r="C11" s="162">
        <v>180</v>
      </c>
      <c r="D11" s="163">
        <v>49</v>
      </c>
      <c r="E11" s="163">
        <v>229</v>
      </c>
    </row>
    <row r="12" spans="1:5" s="2" customFormat="1" ht="19.5" customHeight="1">
      <c r="A12" s="305"/>
      <c r="B12" s="164" t="s">
        <v>167</v>
      </c>
      <c r="C12" s="165">
        <f>SUM(C6:C11)</f>
        <v>614</v>
      </c>
      <c r="D12" s="261">
        <f>SUM(D6:D11)</f>
        <v>166.10000000000002</v>
      </c>
      <c r="E12" s="261">
        <f>SUM(E6:E11)</f>
        <v>780.1</v>
      </c>
    </row>
    <row r="13" spans="1:5" ht="20.25" customHeight="1">
      <c r="A13" s="303" t="s">
        <v>202</v>
      </c>
      <c r="B13" s="161" t="s">
        <v>203</v>
      </c>
      <c r="C13" s="162">
        <v>179</v>
      </c>
      <c r="D13" s="167">
        <v>48</v>
      </c>
      <c r="E13" s="162">
        <v>227</v>
      </c>
    </row>
    <row r="14" spans="1:5" ht="20.25" customHeight="1">
      <c r="A14" s="304"/>
      <c r="B14" s="161" t="s">
        <v>204</v>
      </c>
      <c r="C14" s="162">
        <v>55</v>
      </c>
      <c r="D14" s="168">
        <v>15</v>
      </c>
      <c r="E14" s="167">
        <v>70</v>
      </c>
    </row>
    <row r="15" spans="1:5" ht="20.25" customHeight="1">
      <c r="A15" s="304"/>
      <c r="B15" s="161" t="s">
        <v>205</v>
      </c>
      <c r="C15" s="162">
        <v>76</v>
      </c>
      <c r="D15" s="168">
        <v>21</v>
      </c>
      <c r="E15" s="167">
        <v>97</v>
      </c>
    </row>
    <row r="16" spans="1:5" ht="20.25" customHeight="1">
      <c r="A16" s="304"/>
      <c r="B16" s="161" t="s">
        <v>206</v>
      </c>
      <c r="C16" s="162">
        <v>71</v>
      </c>
      <c r="D16" s="168">
        <v>19</v>
      </c>
      <c r="E16" s="167">
        <v>90</v>
      </c>
    </row>
    <row r="17" spans="1:5" ht="20.25" customHeight="1">
      <c r="A17" s="304"/>
      <c r="B17" s="161" t="s">
        <v>357</v>
      </c>
      <c r="C17" s="162">
        <v>17</v>
      </c>
      <c r="D17" s="168">
        <v>5</v>
      </c>
      <c r="E17" s="167">
        <v>22</v>
      </c>
    </row>
    <row r="18" spans="1:5" ht="20.25" customHeight="1">
      <c r="A18" s="304"/>
      <c r="B18" s="161" t="s">
        <v>358</v>
      </c>
      <c r="C18" s="162">
        <v>119</v>
      </c>
      <c r="D18" s="168">
        <v>32</v>
      </c>
      <c r="E18" s="167">
        <v>151</v>
      </c>
    </row>
    <row r="19" spans="1:5" ht="18" customHeight="1">
      <c r="A19" s="305"/>
      <c r="B19" s="164" t="s">
        <v>167</v>
      </c>
      <c r="C19" s="165">
        <f>SUM(C13:C18)</f>
        <v>517</v>
      </c>
      <c r="D19" s="166">
        <f>SUM(D13:D18)</f>
        <v>140</v>
      </c>
      <c r="E19" s="165">
        <f>SUM(E13:E18)</f>
        <v>657</v>
      </c>
    </row>
    <row r="20" spans="1:5" ht="18" customHeight="1">
      <c r="A20" s="297" t="s">
        <v>207</v>
      </c>
      <c r="B20" s="161" t="s">
        <v>208</v>
      </c>
      <c r="C20" s="162">
        <v>350</v>
      </c>
      <c r="D20" s="167">
        <v>95</v>
      </c>
      <c r="E20" s="162">
        <v>445</v>
      </c>
    </row>
    <row r="21" spans="1:5" ht="18" customHeight="1">
      <c r="A21" s="297"/>
      <c r="B21" s="161" t="s">
        <v>209</v>
      </c>
      <c r="C21" s="162">
        <v>78</v>
      </c>
      <c r="D21" s="163">
        <f>C21*0.27</f>
        <v>21.060000000000002</v>
      </c>
      <c r="E21" s="163">
        <f>SUM(C21:D21)</f>
        <v>99.06</v>
      </c>
    </row>
    <row r="22" spans="1:5" ht="18" customHeight="1">
      <c r="A22" s="297"/>
      <c r="B22" s="161" t="s">
        <v>210</v>
      </c>
      <c r="C22" s="162">
        <v>368</v>
      </c>
      <c r="D22" s="163">
        <f>C22*0.27</f>
        <v>99.36000000000001</v>
      </c>
      <c r="E22" s="163">
        <f>SUM(C22:D22)</f>
        <v>467.36</v>
      </c>
    </row>
    <row r="23" spans="1:5" ht="18" customHeight="1">
      <c r="A23" s="297"/>
      <c r="B23" s="161" t="s">
        <v>211</v>
      </c>
      <c r="C23" s="162">
        <v>3</v>
      </c>
      <c r="D23" s="163">
        <f>C23*0.27</f>
        <v>0.81</v>
      </c>
      <c r="E23" s="163">
        <f>SUM(C23:D23)</f>
        <v>3.81</v>
      </c>
    </row>
    <row r="24" spans="1:5" ht="18" customHeight="1">
      <c r="A24" s="306"/>
      <c r="B24" s="164" t="s">
        <v>167</v>
      </c>
      <c r="C24" s="165">
        <f>SUM(C20:C23)</f>
        <v>799</v>
      </c>
      <c r="D24" s="166">
        <f>SUM(D20:D23)</f>
        <v>216.23000000000002</v>
      </c>
      <c r="E24" s="166">
        <f>SUM(E20:E23)</f>
        <v>1015.2299999999999</v>
      </c>
    </row>
    <row r="25" spans="1:5" ht="18" customHeight="1">
      <c r="A25" s="297" t="s">
        <v>212</v>
      </c>
      <c r="B25" s="161" t="s">
        <v>213</v>
      </c>
      <c r="C25" s="162">
        <v>280</v>
      </c>
      <c r="D25" s="167">
        <v>76</v>
      </c>
      <c r="E25" s="162">
        <v>356</v>
      </c>
    </row>
    <row r="26" spans="1:5" ht="18" customHeight="1">
      <c r="A26" s="297"/>
      <c r="B26" s="161" t="s">
        <v>214</v>
      </c>
      <c r="C26" s="162">
        <v>78</v>
      </c>
      <c r="D26" s="167">
        <v>21</v>
      </c>
      <c r="E26" s="162">
        <v>99</v>
      </c>
    </row>
    <row r="27" spans="1:5" ht="18" customHeight="1">
      <c r="A27" s="297"/>
      <c r="B27" s="161" t="s">
        <v>359</v>
      </c>
      <c r="C27" s="162">
        <v>400</v>
      </c>
      <c r="D27" s="167">
        <v>108</v>
      </c>
      <c r="E27" s="162">
        <v>508</v>
      </c>
    </row>
    <row r="28" spans="1:5" ht="18" customHeight="1">
      <c r="A28" s="297"/>
      <c r="B28" s="161" t="s">
        <v>360</v>
      </c>
      <c r="C28" s="162">
        <v>200</v>
      </c>
      <c r="D28" s="167">
        <v>54</v>
      </c>
      <c r="E28" s="162">
        <v>254</v>
      </c>
    </row>
    <row r="29" spans="1:5" ht="18" customHeight="1">
      <c r="A29" s="297"/>
      <c r="B29" s="164" t="s">
        <v>167</v>
      </c>
      <c r="C29" s="165">
        <f>SUM(C25:C28)</f>
        <v>958</v>
      </c>
      <c r="D29" s="165">
        <f>SUM(D25:D28)</f>
        <v>259</v>
      </c>
      <c r="E29" s="165">
        <f>SUM(E25:E28)</f>
        <v>1217</v>
      </c>
    </row>
    <row r="30" spans="1:5" ht="31.5">
      <c r="A30" s="303" t="s">
        <v>215</v>
      </c>
      <c r="B30" s="161" t="s">
        <v>216</v>
      </c>
      <c r="C30" s="162">
        <v>394</v>
      </c>
      <c r="D30" s="162">
        <v>106</v>
      </c>
      <c r="E30" s="162">
        <v>500</v>
      </c>
    </row>
    <row r="31" spans="1:5" ht="18" customHeight="1">
      <c r="A31" s="304"/>
      <c r="B31" s="161" t="s">
        <v>217</v>
      </c>
      <c r="C31" s="162">
        <v>787</v>
      </c>
      <c r="D31" s="162">
        <v>213</v>
      </c>
      <c r="E31" s="162">
        <v>1000</v>
      </c>
    </row>
    <row r="32" spans="1:5" ht="18" customHeight="1">
      <c r="A32" s="305"/>
      <c r="B32" s="164" t="s">
        <v>167</v>
      </c>
      <c r="C32" s="165">
        <f>SUM(C30:C31)</f>
        <v>1181</v>
      </c>
      <c r="D32" s="165">
        <f>SUM(D30:D31)</f>
        <v>319</v>
      </c>
      <c r="E32" s="165">
        <f>SUM(E30:E31)</f>
        <v>1500</v>
      </c>
    </row>
    <row r="33" spans="1:5" ht="18" customHeight="1">
      <c r="A33" s="169"/>
      <c r="B33" s="170" t="s">
        <v>218</v>
      </c>
      <c r="C33" s="166">
        <f>SUM(C32,C29,C24,C19,C12)</f>
        <v>4069</v>
      </c>
      <c r="D33" s="166">
        <f>SUM(D32,D29,D24,D19,D12)</f>
        <v>1100.33</v>
      </c>
      <c r="E33" s="166">
        <f>SUM(E32,E29,E24,E19,E12)</f>
        <v>5169.33</v>
      </c>
    </row>
    <row r="34" spans="1:5" ht="18" customHeight="1">
      <c r="A34" s="297" t="s">
        <v>219</v>
      </c>
      <c r="B34" s="170" t="s">
        <v>220</v>
      </c>
      <c r="C34" s="166"/>
      <c r="D34" s="166"/>
      <c r="E34" s="166"/>
    </row>
    <row r="35" spans="1:5" s="171" customFormat="1" ht="18" customHeight="1">
      <c r="A35" s="298"/>
      <c r="B35" s="170" t="s">
        <v>221</v>
      </c>
      <c r="C35" s="167"/>
      <c r="D35" s="167"/>
      <c r="E35" s="167"/>
    </row>
    <row r="36" spans="1:5" s="171" customFormat="1" ht="18" customHeight="1">
      <c r="A36" s="298"/>
      <c r="B36" s="172" t="s">
        <v>222</v>
      </c>
      <c r="C36" s="167">
        <v>300</v>
      </c>
      <c r="D36" s="167"/>
      <c r="E36" s="167">
        <v>300</v>
      </c>
    </row>
    <row r="37" spans="1:5" s="171" customFormat="1" ht="18" customHeight="1">
      <c r="A37" s="298"/>
      <c r="B37" s="172" t="s">
        <v>223</v>
      </c>
      <c r="C37" s="167">
        <v>38</v>
      </c>
      <c r="D37" s="167">
        <v>10</v>
      </c>
      <c r="E37" s="167">
        <v>48</v>
      </c>
    </row>
    <row r="38" spans="1:5" s="171" customFormat="1" ht="18" customHeight="1">
      <c r="A38" s="298"/>
      <c r="B38" s="172" t="s">
        <v>224</v>
      </c>
      <c r="C38" s="167">
        <v>378</v>
      </c>
      <c r="D38" s="167">
        <v>102</v>
      </c>
      <c r="E38" s="167">
        <v>480</v>
      </c>
    </row>
    <row r="39" spans="1:5" s="171" customFormat="1" ht="18" customHeight="1">
      <c r="A39" s="298"/>
      <c r="B39" s="172" t="s">
        <v>225</v>
      </c>
      <c r="C39" s="167">
        <v>139</v>
      </c>
      <c r="D39" s="167">
        <v>38</v>
      </c>
      <c r="E39" s="167">
        <v>177</v>
      </c>
    </row>
    <row r="40" spans="1:5" s="171" customFormat="1" ht="18" customHeight="1">
      <c r="A40" s="298"/>
      <c r="B40" s="170" t="s">
        <v>226</v>
      </c>
      <c r="C40" s="166">
        <f>SUM(C36:C39)</f>
        <v>855</v>
      </c>
      <c r="D40" s="166">
        <f>SUM(D36:D39)</f>
        <v>150</v>
      </c>
      <c r="E40" s="166">
        <f>SUM(E36:E39)</f>
        <v>1005</v>
      </c>
    </row>
    <row r="41" spans="1:5" s="171" customFormat="1" ht="18" customHeight="1">
      <c r="A41" s="298"/>
      <c r="B41" s="170" t="s">
        <v>227</v>
      </c>
      <c r="C41" s="167"/>
      <c r="D41" s="167"/>
      <c r="E41" s="167"/>
    </row>
    <row r="42" spans="1:5" s="171" customFormat="1" ht="18" customHeight="1">
      <c r="A42" s="298"/>
      <c r="B42" s="172" t="s">
        <v>228</v>
      </c>
      <c r="C42" s="167">
        <v>1600</v>
      </c>
      <c r="D42" s="167">
        <v>432</v>
      </c>
      <c r="E42" s="167">
        <v>2032</v>
      </c>
    </row>
    <row r="43" spans="1:5" s="171" customFormat="1" ht="33.75" customHeight="1">
      <c r="A43" s="298"/>
      <c r="B43" s="170" t="s">
        <v>229</v>
      </c>
      <c r="C43" s="167"/>
      <c r="D43" s="167"/>
      <c r="E43" s="167"/>
    </row>
    <row r="44" spans="1:5" s="171" customFormat="1" ht="47.25">
      <c r="A44" s="298"/>
      <c r="B44" s="172" t="s">
        <v>230</v>
      </c>
      <c r="C44" s="167">
        <v>590</v>
      </c>
      <c r="D44" s="167">
        <v>159</v>
      </c>
      <c r="E44" s="167">
        <v>749</v>
      </c>
    </row>
    <row r="45" spans="1:5" s="171" customFormat="1" ht="18" customHeight="1">
      <c r="A45" s="298"/>
      <c r="B45" s="172" t="s">
        <v>225</v>
      </c>
      <c r="C45" s="167">
        <v>375</v>
      </c>
      <c r="D45" s="167">
        <v>101</v>
      </c>
      <c r="E45" s="167">
        <v>476</v>
      </c>
    </row>
    <row r="46" spans="1:5" s="171" customFormat="1" ht="18" customHeight="1">
      <c r="A46" s="298"/>
      <c r="B46" s="172" t="s">
        <v>231</v>
      </c>
      <c r="C46" s="167">
        <v>224</v>
      </c>
      <c r="D46" s="167">
        <v>61</v>
      </c>
      <c r="E46" s="167">
        <v>285</v>
      </c>
    </row>
    <row r="47" spans="1:5" s="171" customFormat="1" ht="18" customHeight="1">
      <c r="A47" s="298"/>
      <c r="B47" s="172" t="s">
        <v>232</v>
      </c>
      <c r="C47" s="167">
        <v>186</v>
      </c>
      <c r="D47" s="167">
        <v>50</v>
      </c>
      <c r="E47" s="167">
        <v>236</v>
      </c>
    </row>
    <row r="48" spans="1:5" s="171" customFormat="1" ht="18" customHeight="1">
      <c r="A48" s="298"/>
      <c r="B48" s="172" t="s">
        <v>233</v>
      </c>
      <c r="C48" s="167">
        <v>203</v>
      </c>
      <c r="D48" s="167">
        <v>55</v>
      </c>
      <c r="E48" s="167">
        <v>258</v>
      </c>
    </row>
    <row r="49" spans="1:5" s="173" customFormat="1" ht="18" customHeight="1">
      <c r="A49" s="298"/>
      <c r="B49" s="170" t="s">
        <v>167</v>
      </c>
      <c r="C49" s="166">
        <f>SUM(C44:C48)</f>
        <v>1578</v>
      </c>
      <c r="D49" s="166">
        <f>SUM(D44:D48)</f>
        <v>426</v>
      </c>
      <c r="E49" s="166">
        <f>SUM(E44:E48)</f>
        <v>2004</v>
      </c>
    </row>
    <row r="50" spans="1:5" s="171" customFormat="1" ht="18" customHeight="1">
      <c r="A50" s="298"/>
      <c r="B50" s="172" t="s">
        <v>234</v>
      </c>
      <c r="C50" s="167">
        <v>2444</v>
      </c>
      <c r="D50" s="167">
        <v>660</v>
      </c>
      <c r="E50" s="167">
        <v>3104</v>
      </c>
    </row>
    <row r="51" spans="1:5" s="171" customFormat="1" ht="18" customHeight="1">
      <c r="A51" s="298"/>
      <c r="B51" s="172" t="s">
        <v>235</v>
      </c>
      <c r="C51" s="167">
        <v>3610</v>
      </c>
      <c r="D51" s="167"/>
      <c r="E51" s="167">
        <v>3610</v>
      </c>
    </row>
    <row r="52" spans="1:5" s="171" customFormat="1" ht="18" customHeight="1">
      <c r="A52" s="298"/>
      <c r="B52" s="172" t="s">
        <v>236</v>
      </c>
      <c r="C52" s="167">
        <v>5000</v>
      </c>
      <c r="D52" s="167">
        <v>1350</v>
      </c>
      <c r="E52" s="167">
        <v>6350</v>
      </c>
    </row>
    <row r="53" spans="1:5" s="171" customFormat="1" ht="18" customHeight="1">
      <c r="A53" s="298"/>
      <c r="B53" s="172" t="s">
        <v>237</v>
      </c>
      <c r="C53" s="167">
        <v>459</v>
      </c>
      <c r="D53" s="167">
        <v>124</v>
      </c>
      <c r="E53" s="167">
        <v>583</v>
      </c>
    </row>
    <row r="54" spans="1:5" s="173" customFormat="1" ht="18" customHeight="1">
      <c r="A54" s="298"/>
      <c r="B54" s="170" t="s">
        <v>238</v>
      </c>
      <c r="C54" s="166">
        <f>SUM(C40,C42,C49,C50:C53)</f>
        <v>15546</v>
      </c>
      <c r="D54" s="166">
        <f>SUM(D40,D42,D49,D50:D53)</f>
        <v>3142</v>
      </c>
      <c r="E54" s="166">
        <f>SUM(E40,E42,E49,E50:E53)</f>
        <v>18688</v>
      </c>
    </row>
    <row r="55" spans="1:5" ht="19.5" customHeight="1">
      <c r="A55" s="298"/>
      <c r="B55" s="172" t="s">
        <v>239</v>
      </c>
      <c r="C55" s="167">
        <v>3839</v>
      </c>
      <c r="D55" s="167">
        <v>1036</v>
      </c>
      <c r="E55" s="167">
        <v>4875</v>
      </c>
    </row>
    <row r="56" spans="1:5" ht="19.5" customHeight="1">
      <c r="A56" s="298"/>
      <c r="B56" s="172" t="s">
        <v>240</v>
      </c>
      <c r="C56" s="167">
        <v>2362</v>
      </c>
      <c r="D56" s="167">
        <v>638</v>
      </c>
      <c r="E56" s="167">
        <v>3000</v>
      </c>
    </row>
    <row r="57" spans="1:5" ht="19.5" customHeight="1">
      <c r="A57" s="298"/>
      <c r="B57" s="172" t="s">
        <v>241</v>
      </c>
      <c r="C57" s="167">
        <v>300</v>
      </c>
      <c r="D57" s="167">
        <v>81</v>
      </c>
      <c r="E57" s="167">
        <v>381</v>
      </c>
    </row>
    <row r="58" spans="1:5" ht="19.5" customHeight="1">
      <c r="A58" s="298"/>
      <c r="B58" s="172" t="s">
        <v>242</v>
      </c>
      <c r="C58" s="167">
        <v>400</v>
      </c>
      <c r="D58" s="167">
        <v>108</v>
      </c>
      <c r="E58" s="167">
        <v>508</v>
      </c>
    </row>
    <row r="59" spans="1:5" ht="19.5" customHeight="1">
      <c r="A59" s="298"/>
      <c r="B59" s="172" t="s">
        <v>243</v>
      </c>
      <c r="C59" s="167">
        <v>350</v>
      </c>
      <c r="D59" s="167">
        <v>95</v>
      </c>
      <c r="E59" s="167">
        <v>445</v>
      </c>
    </row>
    <row r="60" spans="1:5" ht="32.25" customHeight="1">
      <c r="A60" s="298"/>
      <c r="B60" s="172" t="s">
        <v>244</v>
      </c>
      <c r="C60" s="167">
        <v>32629</v>
      </c>
      <c r="D60" s="167">
        <v>8810</v>
      </c>
      <c r="E60" s="167">
        <v>41439</v>
      </c>
    </row>
    <row r="61" spans="1:5" ht="18" customHeight="1">
      <c r="A61" s="298"/>
      <c r="B61" s="172" t="s">
        <v>245</v>
      </c>
      <c r="C61" s="167">
        <v>2106</v>
      </c>
      <c r="D61" s="167">
        <v>569</v>
      </c>
      <c r="E61" s="167">
        <v>2675</v>
      </c>
    </row>
    <row r="62" spans="1:5" ht="18" customHeight="1">
      <c r="A62" s="298"/>
      <c r="B62" s="172" t="s">
        <v>246</v>
      </c>
      <c r="C62" s="167">
        <v>787</v>
      </c>
      <c r="D62" s="167">
        <v>213</v>
      </c>
      <c r="E62" s="167">
        <v>1000</v>
      </c>
    </row>
    <row r="63" spans="1:5" ht="31.5">
      <c r="A63" s="298"/>
      <c r="B63" s="172" t="s">
        <v>247</v>
      </c>
      <c r="C63" s="167">
        <v>4500</v>
      </c>
      <c r="D63" s="167">
        <v>1215</v>
      </c>
      <c r="E63" s="162">
        <v>5715</v>
      </c>
    </row>
    <row r="64" spans="1:5" ht="31.5">
      <c r="A64" s="298"/>
      <c r="B64" s="172" t="s">
        <v>248</v>
      </c>
      <c r="C64" s="167">
        <v>1800</v>
      </c>
      <c r="D64" s="167">
        <v>486</v>
      </c>
      <c r="E64" s="167">
        <v>2286</v>
      </c>
    </row>
    <row r="65" spans="1:5" ht="47.25">
      <c r="A65" s="298"/>
      <c r="B65" s="161" t="s">
        <v>249</v>
      </c>
      <c r="C65" s="162">
        <v>1575</v>
      </c>
      <c r="D65" s="167">
        <f>C65*0.27</f>
        <v>425.25</v>
      </c>
      <c r="E65" s="167">
        <f>SUM(C65:D65)</f>
        <v>2000.25</v>
      </c>
    </row>
    <row r="66" spans="1:5" ht="15.75">
      <c r="A66" s="298"/>
      <c r="B66" s="161" t="s">
        <v>250</v>
      </c>
      <c r="C66" s="162">
        <v>400</v>
      </c>
      <c r="D66" s="167">
        <v>108</v>
      </c>
      <c r="E66" s="167">
        <v>508</v>
      </c>
    </row>
    <row r="67" spans="1:5" ht="15.75">
      <c r="A67" s="298"/>
      <c r="B67" s="161" t="s">
        <v>310</v>
      </c>
      <c r="C67" s="167">
        <v>8386</v>
      </c>
      <c r="D67" s="167">
        <v>2264</v>
      </c>
      <c r="E67" s="167">
        <v>10650</v>
      </c>
    </row>
    <row r="68" spans="1:5" ht="15.75">
      <c r="A68" s="298"/>
      <c r="B68" s="161" t="s">
        <v>251</v>
      </c>
      <c r="C68" s="167">
        <v>2522</v>
      </c>
      <c r="D68" s="167"/>
      <c r="E68" s="167">
        <v>2522</v>
      </c>
    </row>
    <row r="69" spans="1:5" ht="31.5">
      <c r="A69" s="298"/>
      <c r="B69" s="161" t="s">
        <v>311</v>
      </c>
      <c r="C69" s="167">
        <v>42174</v>
      </c>
      <c r="D69" s="167">
        <v>11387</v>
      </c>
      <c r="E69" s="167">
        <v>53561</v>
      </c>
    </row>
    <row r="70" spans="1:5" ht="15.75">
      <c r="A70" s="298"/>
      <c r="B70" s="161" t="s">
        <v>312</v>
      </c>
      <c r="C70" s="167">
        <v>14083</v>
      </c>
      <c r="D70" s="167">
        <v>3802</v>
      </c>
      <c r="E70" s="167">
        <v>17885</v>
      </c>
    </row>
    <row r="71" spans="1:5" ht="15.75">
      <c r="A71" s="298"/>
      <c r="B71" s="161" t="s">
        <v>313</v>
      </c>
      <c r="C71" s="167"/>
      <c r="D71" s="167">
        <v>254</v>
      </c>
      <c r="E71" s="167">
        <v>254</v>
      </c>
    </row>
    <row r="72" spans="1:5" ht="15.75">
      <c r="A72" s="298"/>
      <c r="B72" s="161" t="s">
        <v>314</v>
      </c>
      <c r="C72" s="167"/>
      <c r="D72" s="167"/>
      <c r="E72" s="167"/>
    </row>
    <row r="73" spans="1:5" ht="15.75">
      <c r="A73" s="298"/>
      <c r="B73" s="161" t="s">
        <v>315</v>
      </c>
      <c r="C73" s="167">
        <v>1601</v>
      </c>
      <c r="D73" s="167">
        <v>432</v>
      </c>
      <c r="E73" s="167">
        <v>2033</v>
      </c>
    </row>
    <row r="74" spans="1:5" ht="15.75">
      <c r="A74" s="298"/>
      <c r="B74" s="161" t="s">
        <v>316</v>
      </c>
      <c r="C74" s="167">
        <v>120</v>
      </c>
      <c r="D74" s="167">
        <v>32</v>
      </c>
      <c r="E74" s="167">
        <v>152</v>
      </c>
    </row>
    <row r="75" spans="1:5" ht="15.75">
      <c r="A75" s="298"/>
      <c r="B75" s="161" t="s">
        <v>370</v>
      </c>
      <c r="C75" s="167">
        <v>300</v>
      </c>
      <c r="D75" s="167">
        <v>81</v>
      </c>
      <c r="E75" s="167">
        <v>381</v>
      </c>
    </row>
    <row r="76" spans="1:5" ht="15.75">
      <c r="A76" s="298"/>
      <c r="B76" s="161" t="s">
        <v>362</v>
      </c>
      <c r="C76" s="167"/>
      <c r="D76" s="167"/>
      <c r="E76" s="167"/>
    </row>
    <row r="77" spans="1:5" ht="15.75">
      <c r="A77" s="298"/>
      <c r="B77" s="161" t="s">
        <v>361</v>
      </c>
      <c r="C77" s="167">
        <v>702</v>
      </c>
      <c r="D77" s="167">
        <v>190</v>
      </c>
      <c r="E77" s="167">
        <v>892</v>
      </c>
    </row>
    <row r="78" spans="1:5" ht="15.75">
      <c r="A78" s="298"/>
      <c r="B78" s="161" t="s">
        <v>363</v>
      </c>
      <c r="C78" s="167"/>
      <c r="D78" s="167"/>
      <c r="E78" s="167"/>
    </row>
    <row r="79" spans="1:5" ht="15.75">
      <c r="A79" s="298"/>
      <c r="B79" s="161" t="s">
        <v>364</v>
      </c>
      <c r="C79" s="167">
        <v>240</v>
      </c>
      <c r="D79" s="167">
        <v>65</v>
      </c>
      <c r="E79" s="167">
        <v>305</v>
      </c>
    </row>
    <row r="80" spans="1:5" ht="15.75">
      <c r="A80" s="298"/>
      <c r="B80" s="161" t="s">
        <v>365</v>
      </c>
      <c r="C80" s="167">
        <v>190</v>
      </c>
      <c r="D80" s="167">
        <v>51</v>
      </c>
      <c r="E80" s="167">
        <v>241</v>
      </c>
    </row>
    <row r="81" spans="1:5" ht="15.75">
      <c r="A81" s="298"/>
      <c r="B81" s="161" t="s">
        <v>366</v>
      </c>
      <c r="C81" s="167">
        <v>1099</v>
      </c>
      <c r="D81" s="167">
        <v>297</v>
      </c>
      <c r="E81" s="167">
        <v>1396</v>
      </c>
    </row>
    <row r="82" spans="1:5" ht="15.75">
      <c r="A82" s="298"/>
      <c r="B82" s="161" t="s">
        <v>367</v>
      </c>
      <c r="C82" s="167">
        <v>460</v>
      </c>
      <c r="D82" s="167">
        <v>124</v>
      </c>
      <c r="E82" s="167">
        <v>584</v>
      </c>
    </row>
    <row r="83" spans="1:5" ht="15.75">
      <c r="A83" s="298"/>
      <c r="B83" s="161" t="s">
        <v>368</v>
      </c>
      <c r="C83" s="167">
        <v>173</v>
      </c>
      <c r="D83" s="167">
        <v>47</v>
      </c>
      <c r="E83" s="167">
        <v>220</v>
      </c>
    </row>
    <row r="84" spans="1:5" ht="15.75">
      <c r="A84" s="298"/>
      <c r="B84" s="161" t="s">
        <v>369</v>
      </c>
      <c r="C84" s="167">
        <v>141</v>
      </c>
      <c r="D84" s="167">
        <v>6</v>
      </c>
      <c r="E84" s="167">
        <v>147</v>
      </c>
    </row>
    <row r="85" spans="1:5" ht="31.5">
      <c r="A85" s="298"/>
      <c r="B85" s="161" t="s">
        <v>252</v>
      </c>
      <c r="C85" s="167">
        <v>1000</v>
      </c>
      <c r="D85" s="167"/>
      <c r="E85" s="167">
        <v>1000</v>
      </c>
    </row>
    <row r="86" spans="1:5" ht="15.75">
      <c r="A86" s="298"/>
      <c r="B86" s="161" t="s">
        <v>253</v>
      </c>
      <c r="C86" s="167">
        <v>35194</v>
      </c>
      <c r="D86" s="167"/>
      <c r="E86" s="167">
        <v>35194</v>
      </c>
    </row>
    <row r="87" spans="1:5" ht="15.75">
      <c r="A87" s="298"/>
      <c r="B87" s="161" t="s">
        <v>254</v>
      </c>
      <c r="C87" s="167">
        <v>4022</v>
      </c>
      <c r="D87" s="167"/>
      <c r="E87" s="167">
        <v>4022</v>
      </c>
    </row>
    <row r="88" spans="1:5" ht="15.75">
      <c r="A88" s="298"/>
      <c r="B88" s="164" t="s">
        <v>255</v>
      </c>
      <c r="C88" s="166">
        <f>SUM(C85:C87)</f>
        <v>40216</v>
      </c>
      <c r="D88" s="166"/>
      <c r="E88" s="166">
        <f>SUM(E85:E87)</f>
        <v>40216</v>
      </c>
    </row>
    <row r="89" spans="1:5" ht="15.75">
      <c r="A89" s="298"/>
      <c r="B89" s="170" t="s">
        <v>167</v>
      </c>
      <c r="C89" s="166">
        <f>SUM(C54,C55:C84,C88)</f>
        <v>179001</v>
      </c>
      <c r="D89" s="166">
        <f>SUM(D54,D55:D84,D88)</f>
        <v>35958.25</v>
      </c>
      <c r="E89" s="166">
        <f>SUM(E54,E55:E84,E88)</f>
        <v>214959.25</v>
      </c>
    </row>
    <row r="90" spans="1:5" ht="15.75">
      <c r="A90" s="174"/>
      <c r="B90" s="170" t="s">
        <v>256</v>
      </c>
      <c r="C90" s="166">
        <f>SUM(C89,C33)</f>
        <v>183070</v>
      </c>
      <c r="D90" s="166">
        <v>37058</v>
      </c>
      <c r="E90" s="166">
        <v>220128</v>
      </c>
    </row>
    <row r="91" spans="1:5" ht="36" customHeight="1">
      <c r="A91" s="299" t="s">
        <v>257</v>
      </c>
      <c r="B91" s="300"/>
      <c r="C91" s="300"/>
      <c r="D91" s="300"/>
      <c r="E91" s="300"/>
    </row>
    <row r="92" spans="1:5" ht="14.25">
      <c r="A92" s="175"/>
      <c r="B92" s="176"/>
      <c r="C92" s="177"/>
      <c r="D92" s="177"/>
      <c r="E92" s="177"/>
    </row>
    <row r="93" spans="1:5" ht="14.25">
      <c r="A93" s="175"/>
      <c r="B93" s="176"/>
      <c r="C93" s="177"/>
      <c r="D93" s="177"/>
      <c r="E93" s="177"/>
    </row>
    <row r="94" spans="1:5" ht="14.25">
      <c r="A94" s="175"/>
      <c r="B94" s="176"/>
      <c r="C94" s="177"/>
      <c r="D94" s="177"/>
      <c r="E94" s="177"/>
    </row>
    <row r="95" spans="1:5" ht="14.25">
      <c r="A95" s="175"/>
      <c r="B95" s="176"/>
      <c r="C95" s="177"/>
      <c r="D95" s="177"/>
      <c r="E95" s="177"/>
    </row>
    <row r="96" spans="1:5" ht="14.25">
      <c r="A96" s="175"/>
      <c r="B96" s="176"/>
      <c r="C96" s="177"/>
      <c r="D96" s="177"/>
      <c r="E96" s="177"/>
    </row>
    <row r="97" spans="1:5" ht="14.25">
      <c r="A97" s="178"/>
      <c r="B97" s="176"/>
      <c r="C97" s="177"/>
      <c r="D97" s="177"/>
      <c r="E97" s="177"/>
    </row>
  </sheetData>
  <sheetProtection/>
  <mergeCells count="10">
    <mergeCell ref="A34:A89"/>
    <mergeCell ref="A91:E91"/>
    <mergeCell ref="A1:E1"/>
    <mergeCell ref="A13:A19"/>
    <mergeCell ref="A20:A24"/>
    <mergeCell ref="A25:A29"/>
    <mergeCell ref="A30:A32"/>
    <mergeCell ref="A2:E2"/>
    <mergeCell ref="A4:E4"/>
    <mergeCell ref="A6:A12"/>
  </mergeCells>
  <printOptions/>
  <pageMargins left="0.55" right="0.51" top="0.47" bottom="0.23" header="0.29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view="pageBreakPreview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6.75390625" style="88" customWidth="1"/>
    <col min="2" max="2" width="51.25390625" style="87" customWidth="1"/>
    <col min="3" max="3" width="13.125" style="87" customWidth="1"/>
    <col min="4" max="16384" width="9.125" style="87" customWidth="1"/>
  </cols>
  <sheetData>
    <row r="1" spans="1:4" ht="27" customHeight="1">
      <c r="A1" s="310" t="s">
        <v>376</v>
      </c>
      <c r="B1" s="310"/>
      <c r="C1" s="310"/>
      <c r="D1" s="311"/>
    </row>
    <row r="2" spans="1:3" ht="39.75" customHeight="1">
      <c r="A2" s="86"/>
      <c r="B2" s="86"/>
      <c r="C2" s="86"/>
    </row>
    <row r="3" spans="1:3" ht="18">
      <c r="A3" s="309" t="s">
        <v>102</v>
      </c>
      <c r="B3" s="309"/>
      <c r="C3" s="309"/>
    </row>
    <row r="5" spans="1:3" ht="18">
      <c r="A5" s="309" t="s">
        <v>103</v>
      </c>
      <c r="B5" s="309"/>
      <c r="C5" s="309"/>
    </row>
    <row r="6" ht="38.25" customHeight="1">
      <c r="C6" s="89" t="s">
        <v>14</v>
      </c>
    </row>
    <row r="7" spans="1:3" s="92" customFormat="1" ht="32.25" customHeight="1">
      <c r="A7" s="90" t="s">
        <v>104</v>
      </c>
      <c r="B7" s="91" t="s">
        <v>72</v>
      </c>
      <c r="C7" s="91"/>
    </row>
    <row r="8" spans="1:3" ht="22.5" customHeight="1">
      <c r="A8" s="93" t="s">
        <v>1</v>
      </c>
      <c r="B8" s="94" t="s">
        <v>105</v>
      </c>
      <c r="C8" s="95">
        <v>600</v>
      </c>
    </row>
    <row r="9" spans="1:3" s="2" customFormat="1" ht="22.5" customHeight="1">
      <c r="A9" s="96" t="s">
        <v>106</v>
      </c>
      <c r="B9" s="94" t="s">
        <v>107</v>
      </c>
      <c r="C9" s="27">
        <v>350</v>
      </c>
    </row>
    <row r="10" spans="1:3" s="2" customFormat="1" ht="22.5" customHeight="1">
      <c r="A10" s="96" t="s">
        <v>3</v>
      </c>
      <c r="B10" s="94" t="s">
        <v>108</v>
      </c>
      <c r="C10" s="27">
        <v>749</v>
      </c>
    </row>
    <row r="11" spans="1:3" s="2" customFormat="1" ht="36" customHeight="1">
      <c r="A11" s="96" t="s">
        <v>4</v>
      </c>
      <c r="B11" s="97" t="s">
        <v>109</v>
      </c>
      <c r="C11" s="27">
        <v>500</v>
      </c>
    </row>
    <row r="12" spans="1:3" ht="22.5" customHeight="1">
      <c r="A12" s="96" t="s">
        <v>5</v>
      </c>
      <c r="B12" s="98" t="s">
        <v>110</v>
      </c>
      <c r="C12" s="99">
        <v>2834</v>
      </c>
    </row>
    <row r="13" spans="1:3" ht="22.5" customHeight="1">
      <c r="A13" s="96" t="s">
        <v>6</v>
      </c>
      <c r="B13" s="98" t="s">
        <v>111</v>
      </c>
      <c r="C13" s="99">
        <v>111</v>
      </c>
    </row>
    <row r="14" spans="1:3" ht="22.5" customHeight="1">
      <c r="A14" s="96" t="s">
        <v>7</v>
      </c>
      <c r="B14" s="96" t="s">
        <v>112</v>
      </c>
      <c r="C14" s="27">
        <v>26378</v>
      </c>
    </row>
    <row r="15" spans="1:3" ht="22.5" customHeight="1">
      <c r="A15" s="100"/>
      <c r="B15" s="101" t="s">
        <v>80</v>
      </c>
      <c r="C15" s="26">
        <f>SUM(C8:C14)</f>
        <v>31522</v>
      </c>
    </row>
  </sheetData>
  <sheetProtection/>
  <mergeCells count="3">
    <mergeCell ref="A3:C3"/>
    <mergeCell ref="A5:C5"/>
    <mergeCell ref="A1:D1"/>
  </mergeCells>
  <printOptions/>
  <pageMargins left="0.75" right="0.75" top="0.54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view="pageBreakPreview" zoomScale="110" zoomScaleSheetLayoutView="110" zoomScalePageLayoutView="0" workbookViewId="0" topLeftCell="A1">
      <selection activeCell="A1" sqref="A1:E1"/>
    </sheetView>
  </sheetViews>
  <sheetFormatPr defaultColWidth="9.00390625" defaultRowHeight="12.75"/>
  <cols>
    <col min="1" max="1" width="42.75390625" style="103" customWidth="1"/>
    <col min="2" max="2" width="12.375" style="147" customWidth="1"/>
    <col min="3" max="3" width="12.875" style="239" customWidth="1"/>
    <col min="4" max="4" width="13.875" style="239" customWidth="1"/>
    <col min="5" max="5" width="13.75390625" style="239" customWidth="1"/>
  </cols>
  <sheetData>
    <row r="1" spans="1:5" ht="21" customHeight="1">
      <c r="A1" s="263" t="s">
        <v>377</v>
      </c>
      <c r="B1" s="315"/>
      <c r="C1" s="315"/>
      <c r="D1" s="315"/>
      <c r="E1" s="315"/>
    </row>
    <row r="2" ht="27" customHeight="1">
      <c r="A2" s="119"/>
    </row>
    <row r="3" spans="1:5" ht="63" customHeight="1">
      <c r="A3" s="312" t="s">
        <v>113</v>
      </c>
      <c r="B3" s="291"/>
      <c r="C3" s="291"/>
      <c r="D3" s="291"/>
      <c r="E3" s="291"/>
    </row>
    <row r="4" ht="21" customHeight="1" thickBot="1"/>
    <row r="5" spans="1:5" s="105" customFormat="1" ht="21" customHeight="1">
      <c r="A5" s="313" t="s">
        <v>72</v>
      </c>
      <c r="B5" s="104" t="s">
        <v>114</v>
      </c>
      <c r="C5" s="240" t="s">
        <v>115</v>
      </c>
      <c r="D5" s="240" t="s">
        <v>116</v>
      </c>
      <c r="E5" s="241" t="s">
        <v>117</v>
      </c>
    </row>
    <row r="6" spans="1:5" s="105" customFormat="1" ht="15" customHeight="1" thickBot="1">
      <c r="A6" s="314"/>
      <c r="B6" s="106" t="s">
        <v>118</v>
      </c>
      <c r="C6" s="242" t="s">
        <v>118</v>
      </c>
      <c r="D6" s="242" t="s">
        <v>118</v>
      </c>
      <c r="E6" s="242" t="s">
        <v>118</v>
      </c>
    </row>
    <row r="7" spans="1:5" ht="20.25" customHeight="1" thickTop="1">
      <c r="A7" s="107" t="s">
        <v>119</v>
      </c>
      <c r="B7" s="246">
        <v>633723</v>
      </c>
      <c r="C7" s="243">
        <v>586200</v>
      </c>
      <c r="D7" s="243">
        <v>596600</v>
      </c>
      <c r="E7" s="243">
        <v>598800</v>
      </c>
    </row>
    <row r="8" spans="1:5" ht="17.25" customHeight="1">
      <c r="A8" s="108" t="s">
        <v>120</v>
      </c>
      <c r="B8" s="246">
        <v>230265</v>
      </c>
      <c r="C8" s="243">
        <v>230400</v>
      </c>
      <c r="D8" s="243">
        <v>230800</v>
      </c>
      <c r="E8" s="243">
        <v>236000</v>
      </c>
    </row>
    <row r="9" spans="1:5" ht="15.75" customHeight="1">
      <c r="A9" s="108" t="s">
        <v>25</v>
      </c>
      <c r="B9" s="246">
        <v>63593</v>
      </c>
      <c r="C9" s="243">
        <v>63200</v>
      </c>
      <c r="D9" s="243">
        <v>65000</v>
      </c>
      <c r="E9" s="243">
        <v>66000</v>
      </c>
    </row>
    <row r="10" spans="1:5" ht="15" customHeight="1">
      <c r="A10" s="108" t="s">
        <v>28</v>
      </c>
      <c r="B10" s="246">
        <v>3500</v>
      </c>
      <c r="C10" s="243"/>
      <c r="D10" s="243"/>
      <c r="E10" s="243"/>
    </row>
    <row r="11" spans="1:5" ht="15" customHeight="1">
      <c r="A11" s="108" t="s">
        <v>57</v>
      </c>
      <c r="B11" s="246">
        <v>164574</v>
      </c>
      <c r="C11" s="243">
        <v>140600</v>
      </c>
      <c r="D11" s="243">
        <v>130000</v>
      </c>
      <c r="E11" s="243">
        <v>118000</v>
      </c>
    </row>
    <row r="12" spans="1:5" ht="15" customHeight="1">
      <c r="A12" s="108" t="s">
        <v>333</v>
      </c>
      <c r="B12" s="246">
        <v>40000</v>
      </c>
      <c r="C12" s="243"/>
      <c r="D12" s="243"/>
      <c r="E12" s="243"/>
    </row>
    <row r="13" spans="1:5" s="110" customFormat="1" ht="15" customHeight="1">
      <c r="A13" s="109" t="s">
        <v>121</v>
      </c>
      <c r="B13" s="245">
        <f>SUM(B7:B12)</f>
        <v>1135655</v>
      </c>
      <c r="C13" s="244">
        <f>SUM(C7:C11)</f>
        <v>1020400</v>
      </c>
      <c r="D13" s="244">
        <f>SUM(D7:D11)</f>
        <v>1022400</v>
      </c>
      <c r="E13" s="244">
        <f>SUM(E7:E11)</f>
        <v>1018800</v>
      </c>
    </row>
    <row r="14" spans="1:5" ht="15" customHeight="1">
      <c r="A14" s="108" t="s">
        <v>122</v>
      </c>
      <c r="B14" s="246">
        <v>361956</v>
      </c>
      <c r="C14" s="243">
        <v>316700</v>
      </c>
      <c r="D14" s="243">
        <v>324200</v>
      </c>
      <c r="E14" s="243">
        <v>325800</v>
      </c>
    </row>
    <row r="15" spans="1:5" ht="15" customHeight="1">
      <c r="A15" s="108" t="s">
        <v>36</v>
      </c>
      <c r="B15" s="246">
        <v>89291</v>
      </c>
      <c r="C15" s="243">
        <v>82600</v>
      </c>
      <c r="D15" s="243">
        <v>84200</v>
      </c>
      <c r="E15" s="243">
        <v>84700</v>
      </c>
    </row>
    <row r="16" spans="1:5" ht="15" customHeight="1">
      <c r="A16" s="108" t="s">
        <v>123</v>
      </c>
      <c r="B16" s="246">
        <v>431547</v>
      </c>
      <c r="C16" s="243">
        <v>427200</v>
      </c>
      <c r="D16" s="243">
        <v>430500</v>
      </c>
      <c r="E16" s="243">
        <v>434300</v>
      </c>
    </row>
    <row r="17" spans="1:5" ht="15" customHeight="1">
      <c r="A17" s="108" t="s">
        <v>38</v>
      </c>
      <c r="B17" s="246">
        <v>89925</v>
      </c>
      <c r="C17" s="243">
        <v>88800</v>
      </c>
      <c r="D17" s="243">
        <v>88000</v>
      </c>
      <c r="E17" s="243">
        <v>88000</v>
      </c>
    </row>
    <row r="18" spans="1:5" ht="15" customHeight="1">
      <c r="A18" s="108" t="s">
        <v>39</v>
      </c>
      <c r="B18" s="246">
        <v>124043</v>
      </c>
      <c r="C18" s="243">
        <v>105100</v>
      </c>
      <c r="D18" s="243">
        <v>95500</v>
      </c>
      <c r="E18" s="243">
        <v>86000</v>
      </c>
    </row>
    <row r="19" spans="1:5" ht="15" customHeight="1">
      <c r="A19" s="256" t="s">
        <v>334</v>
      </c>
      <c r="B19" s="246">
        <v>40000</v>
      </c>
      <c r="C19" s="243"/>
      <c r="D19" s="243"/>
      <c r="E19" s="243"/>
    </row>
    <row r="20" spans="1:5" s="110" customFormat="1" ht="15" customHeight="1">
      <c r="A20" s="111" t="s">
        <v>124</v>
      </c>
      <c r="B20" s="245">
        <f>SUM(B14:B19)</f>
        <v>1136762</v>
      </c>
      <c r="C20" s="244">
        <v>1020400</v>
      </c>
      <c r="D20" s="244">
        <v>1022400</v>
      </c>
      <c r="E20" s="244">
        <v>1018800</v>
      </c>
    </row>
    <row r="21" spans="1:5" ht="15" customHeight="1">
      <c r="A21" s="107"/>
      <c r="B21" s="246"/>
      <c r="C21" s="243"/>
      <c r="D21" s="243"/>
      <c r="E21" s="243"/>
    </row>
    <row r="22" spans="1:5" ht="15" customHeight="1">
      <c r="A22" s="112" t="s">
        <v>72</v>
      </c>
      <c r="B22" s="113"/>
      <c r="C22" s="243"/>
      <c r="D22" s="243"/>
      <c r="E22" s="243"/>
    </row>
    <row r="23" spans="1:5" ht="15" customHeight="1">
      <c r="A23" s="108" t="s">
        <v>125</v>
      </c>
      <c r="B23" s="246">
        <v>77247</v>
      </c>
      <c r="C23" s="243">
        <v>60000</v>
      </c>
      <c r="D23" s="243">
        <v>50000</v>
      </c>
      <c r="E23" s="243">
        <v>40000</v>
      </c>
    </row>
    <row r="24" spans="1:5" ht="15" customHeight="1">
      <c r="A24" s="108" t="s">
        <v>26</v>
      </c>
      <c r="B24" s="246">
        <v>15061</v>
      </c>
      <c r="C24" s="243">
        <v>10000</v>
      </c>
      <c r="D24" s="243">
        <v>6000</v>
      </c>
      <c r="E24" s="243">
        <v>4000</v>
      </c>
    </row>
    <row r="25" spans="1:5" ht="15" customHeight="1">
      <c r="A25" s="108" t="s">
        <v>126</v>
      </c>
      <c r="B25" s="246">
        <v>106593</v>
      </c>
      <c r="C25" s="243">
        <v>62500</v>
      </c>
      <c r="D25" s="243">
        <v>62500</v>
      </c>
      <c r="E25" s="243">
        <v>62500</v>
      </c>
    </row>
    <row r="26" spans="1:5" ht="15" customHeight="1">
      <c r="A26" s="108" t="s">
        <v>32</v>
      </c>
      <c r="B26" s="246">
        <v>4200</v>
      </c>
      <c r="C26" s="243">
        <v>1600</v>
      </c>
      <c r="D26" s="243">
        <v>1200</v>
      </c>
      <c r="E26" s="243">
        <v>1200</v>
      </c>
    </row>
    <row r="27" spans="1:5" ht="15" customHeight="1">
      <c r="A27" s="108" t="s">
        <v>127</v>
      </c>
      <c r="B27" s="246">
        <v>57296</v>
      </c>
      <c r="C27" s="243">
        <v>42000</v>
      </c>
      <c r="D27" s="243">
        <v>52000</v>
      </c>
      <c r="E27" s="243">
        <v>40000</v>
      </c>
    </row>
    <row r="28" spans="1:5" ht="15" customHeight="1">
      <c r="A28" s="108" t="s">
        <v>128</v>
      </c>
      <c r="B28" s="246">
        <v>42600</v>
      </c>
      <c r="C28" s="243"/>
      <c r="D28" s="243"/>
      <c r="E28" s="243"/>
    </row>
    <row r="29" spans="1:5" s="110" customFormat="1" ht="15" customHeight="1">
      <c r="A29" s="109" t="s">
        <v>129</v>
      </c>
      <c r="B29" s="245">
        <f>SUM(B23:B28)</f>
        <v>302997</v>
      </c>
      <c r="C29" s="245">
        <f>SUM(C23:C28)</f>
        <v>176100</v>
      </c>
      <c r="D29" s="245">
        <f>SUM(D23:D28)</f>
        <v>171700</v>
      </c>
      <c r="E29" s="245">
        <f>SUM(E23:E28)</f>
        <v>147700</v>
      </c>
    </row>
    <row r="30" spans="1:5" ht="15" customHeight="1">
      <c r="A30" s="108" t="s">
        <v>130</v>
      </c>
      <c r="B30" s="246">
        <v>220128</v>
      </c>
      <c r="C30" s="243">
        <v>120000</v>
      </c>
      <c r="D30" s="243">
        <v>110000</v>
      </c>
      <c r="E30" s="243">
        <v>94700</v>
      </c>
    </row>
    <row r="31" spans="1:5" ht="15" customHeight="1">
      <c r="A31" s="108" t="s">
        <v>131</v>
      </c>
      <c r="B31" s="246">
        <v>35555</v>
      </c>
      <c r="C31" s="243">
        <v>48000</v>
      </c>
      <c r="D31" s="243">
        <v>60700</v>
      </c>
      <c r="E31" s="243">
        <v>52000</v>
      </c>
    </row>
    <row r="32" spans="1:5" ht="15" customHeight="1">
      <c r="A32" s="108" t="s">
        <v>132</v>
      </c>
      <c r="B32" s="246">
        <v>3607</v>
      </c>
      <c r="C32" s="243">
        <v>8100</v>
      </c>
      <c r="D32" s="243">
        <v>1000</v>
      </c>
      <c r="E32" s="243">
        <v>1000</v>
      </c>
    </row>
    <row r="33" spans="1:5" ht="15" customHeight="1" thickBot="1">
      <c r="A33" s="108" t="s">
        <v>133</v>
      </c>
      <c r="B33" s="246">
        <v>42600</v>
      </c>
      <c r="C33" s="243"/>
      <c r="D33" s="243"/>
      <c r="E33" s="243"/>
    </row>
    <row r="34" spans="1:5" s="110" customFormat="1" ht="15" customHeight="1" thickBot="1">
      <c r="A34" s="114" t="s">
        <v>134</v>
      </c>
      <c r="B34" s="245">
        <f>SUM(B30:B33)</f>
        <v>301890</v>
      </c>
      <c r="C34" s="245">
        <f>SUM(C30:C33)</f>
        <v>176100</v>
      </c>
      <c r="D34" s="245">
        <f>SUM(D30:D33)</f>
        <v>171700</v>
      </c>
      <c r="E34" s="245">
        <f>SUM(E30:E33)</f>
        <v>147700</v>
      </c>
    </row>
    <row r="35" spans="1:5" ht="15" customHeight="1" thickBot="1">
      <c r="A35" s="115"/>
      <c r="B35" s="246"/>
      <c r="C35" s="243"/>
      <c r="D35" s="243"/>
      <c r="E35" s="243"/>
    </row>
    <row r="36" spans="1:5" s="117" customFormat="1" ht="15" customHeight="1" thickBot="1">
      <c r="A36" s="116" t="s">
        <v>135</v>
      </c>
      <c r="B36" s="247">
        <f>SUM(B13,B29)</f>
        <v>1438652</v>
      </c>
      <c r="C36" s="247">
        <f>SUM(C13,C29)</f>
        <v>1196500</v>
      </c>
      <c r="D36" s="247">
        <f>SUM(D13,D29)</f>
        <v>1194100</v>
      </c>
      <c r="E36" s="247">
        <f>SUM(E13,E29)</f>
        <v>1166500</v>
      </c>
    </row>
    <row r="37" spans="1:5" s="117" customFormat="1" ht="15" customHeight="1" thickBot="1">
      <c r="A37" s="118" t="s">
        <v>136</v>
      </c>
      <c r="B37" s="247">
        <f>SUM(B20,B34)</f>
        <v>1438652</v>
      </c>
      <c r="C37" s="247">
        <f>SUM(C20,C34)</f>
        <v>1196500</v>
      </c>
      <c r="D37" s="247">
        <f>SUM(D20,D34)</f>
        <v>1194100</v>
      </c>
      <c r="E37" s="247">
        <f>SUM(E20,E34)</f>
        <v>1166500</v>
      </c>
    </row>
  </sheetData>
  <sheetProtection/>
  <mergeCells count="3">
    <mergeCell ref="A3:E3"/>
    <mergeCell ref="A5:A6"/>
    <mergeCell ref="A1:E1"/>
  </mergeCells>
  <printOptions/>
  <pageMargins left="0.54" right="0.37" top="0.82" bottom="0.56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="110" zoomScaleSheetLayoutView="110" zoomScalePageLayoutView="0" workbookViewId="0" topLeftCell="A1">
      <selection activeCell="A1" sqref="A1:N1"/>
    </sheetView>
  </sheetViews>
  <sheetFormatPr defaultColWidth="9.00390625" defaultRowHeight="12.75"/>
  <cols>
    <col min="1" max="1" width="21.125" style="0" customWidth="1"/>
    <col min="2" max="13" width="9.00390625" style="132" customWidth="1"/>
    <col min="14" max="14" width="13.00390625" style="132" bestFit="1" customWidth="1"/>
    <col min="15" max="15" width="11.375" style="0" bestFit="1" customWidth="1"/>
  </cols>
  <sheetData>
    <row r="1" spans="1:15" ht="33" customHeight="1">
      <c r="A1" s="263" t="s">
        <v>378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102"/>
    </row>
    <row r="3" spans="1:14" ht="20.25">
      <c r="A3" s="316" t="s">
        <v>137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</row>
    <row r="4" spans="1:14" ht="18">
      <c r="A4" s="120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4" ht="18">
      <c r="A5" s="120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7" spans="6:7" ht="12.75">
      <c r="F7" s="134"/>
      <c r="G7" s="134"/>
    </row>
    <row r="8" spans="13:14" ht="12" customHeight="1" thickBot="1">
      <c r="M8" s="317" t="s">
        <v>14</v>
      </c>
      <c r="N8" s="318"/>
    </row>
    <row r="9" spans="1:14" s="122" customFormat="1" ht="24.75" thickBot="1">
      <c r="A9" s="121" t="s">
        <v>138</v>
      </c>
      <c r="B9" s="135" t="s">
        <v>139</v>
      </c>
      <c r="C9" s="135" t="s">
        <v>140</v>
      </c>
      <c r="D9" s="135" t="s">
        <v>141</v>
      </c>
      <c r="E9" s="135" t="s">
        <v>142</v>
      </c>
      <c r="F9" s="135" t="s">
        <v>143</v>
      </c>
      <c r="G9" s="135" t="s">
        <v>144</v>
      </c>
      <c r="H9" s="135" t="s">
        <v>145</v>
      </c>
      <c r="I9" s="135" t="s">
        <v>146</v>
      </c>
      <c r="J9" s="135" t="s">
        <v>147</v>
      </c>
      <c r="K9" s="135" t="s">
        <v>148</v>
      </c>
      <c r="L9" s="135" t="s">
        <v>149</v>
      </c>
      <c r="M9" s="135" t="s">
        <v>150</v>
      </c>
      <c r="N9" s="144" t="s">
        <v>151</v>
      </c>
    </row>
    <row r="10" spans="1:14" s="124" customFormat="1" ht="15.75" thickTop="1">
      <c r="A10" s="123" t="s">
        <v>152</v>
      </c>
      <c r="B10" s="136">
        <v>42800</v>
      </c>
      <c r="C10" s="136">
        <v>44900</v>
      </c>
      <c r="D10" s="136">
        <v>44900</v>
      </c>
      <c r="E10" s="136">
        <v>59139</v>
      </c>
      <c r="F10" s="136">
        <v>48900</v>
      </c>
      <c r="G10" s="136">
        <v>52900</v>
      </c>
      <c r="H10" s="136">
        <v>52900</v>
      </c>
      <c r="I10" s="136">
        <v>70790</v>
      </c>
      <c r="J10" s="136">
        <v>53900</v>
      </c>
      <c r="K10" s="136">
        <v>55000</v>
      </c>
      <c r="L10" s="136">
        <v>57679</v>
      </c>
      <c r="M10" s="136">
        <v>53415</v>
      </c>
      <c r="N10" s="145">
        <f>SUM(B10:M10)</f>
        <v>637223</v>
      </c>
    </row>
    <row r="11" spans="1:14" s="124" customFormat="1" ht="15">
      <c r="A11" s="123" t="s">
        <v>153</v>
      </c>
      <c r="B11" s="136">
        <v>150</v>
      </c>
      <c r="C11" s="136">
        <v>2200</v>
      </c>
      <c r="D11" s="136">
        <v>150</v>
      </c>
      <c r="E11" s="137">
        <v>1205</v>
      </c>
      <c r="F11" s="136">
        <v>2150</v>
      </c>
      <c r="G11" s="136">
        <v>4550</v>
      </c>
      <c r="H11" s="136">
        <v>4150</v>
      </c>
      <c r="I11" s="136">
        <v>3810</v>
      </c>
      <c r="J11" s="136">
        <v>6120</v>
      </c>
      <c r="K11" s="136">
        <v>3538</v>
      </c>
      <c r="L11" s="136">
        <v>13329</v>
      </c>
      <c r="M11" s="136">
        <v>40095</v>
      </c>
      <c r="N11" s="145">
        <f aca="true" t="shared" si="0" ref="N11:N18">SUM(B11:M11)</f>
        <v>81447</v>
      </c>
    </row>
    <row r="12" spans="1:14" s="124" customFormat="1" ht="15">
      <c r="A12" s="125" t="s">
        <v>154</v>
      </c>
      <c r="B12" s="137"/>
      <c r="C12" s="137"/>
      <c r="D12" s="137">
        <v>53800</v>
      </c>
      <c r="E12" s="248">
        <v>40000</v>
      </c>
      <c r="F12" s="137">
        <v>65000</v>
      </c>
      <c r="G12" s="137"/>
      <c r="H12" s="137"/>
      <c r="I12" s="137">
        <v>20000</v>
      </c>
      <c r="J12" s="137">
        <v>67965</v>
      </c>
      <c r="K12" s="137">
        <v>4000</v>
      </c>
      <c r="L12" s="137"/>
      <c r="M12" s="137">
        <v>30000</v>
      </c>
      <c r="N12" s="145">
        <f t="shared" si="0"/>
        <v>280765</v>
      </c>
    </row>
    <row r="13" spans="1:14" s="124" customFormat="1" ht="15">
      <c r="A13" s="125" t="s">
        <v>155</v>
      </c>
      <c r="B13" s="137"/>
      <c r="C13" s="137"/>
      <c r="D13" s="137"/>
      <c r="E13" s="138">
        <v>5000</v>
      </c>
      <c r="F13" s="137">
        <v>1377</v>
      </c>
      <c r="G13" s="137">
        <v>3024</v>
      </c>
      <c r="H13" s="137">
        <v>5660</v>
      </c>
      <c r="I13" s="137"/>
      <c r="J13" s="137"/>
      <c r="K13" s="137"/>
      <c r="L13" s="137"/>
      <c r="M13" s="137"/>
      <c r="N13" s="145">
        <f t="shared" si="0"/>
        <v>15061</v>
      </c>
    </row>
    <row r="14" spans="1:14" s="124" customFormat="1" ht="15">
      <c r="A14" s="125" t="s">
        <v>156</v>
      </c>
      <c r="B14" s="137">
        <v>6500</v>
      </c>
      <c r="C14" s="137">
        <v>6600</v>
      </c>
      <c r="D14" s="137">
        <v>6800</v>
      </c>
      <c r="E14" s="137">
        <v>7200</v>
      </c>
      <c r="F14" s="137">
        <v>11700</v>
      </c>
      <c r="G14" s="137">
        <v>7900</v>
      </c>
      <c r="H14" s="137">
        <v>35806</v>
      </c>
      <c r="I14" s="137">
        <v>7700</v>
      </c>
      <c r="J14" s="137">
        <v>7700</v>
      </c>
      <c r="K14" s="137">
        <v>7037</v>
      </c>
      <c r="L14" s="137">
        <v>7400</v>
      </c>
      <c r="M14" s="137">
        <v>7343</v>
      </c>
      <c r="N14" s="145">
        <f t="shared" si="0"/>
        <v>119686</v>
      </c>
    </row>
    <row r="15" spans="1:14" s="124" customFormat="1" ht="15">
      <c r="A15" s="125" t="s">
        <v>157</v>
      </c>
      <c r="B15" s="137">
        <v>30000</v>
      </c>
      <c r="C15" s="137">
        <v>50000</v>
      </c>
      <c r="D15" s="137">
        <v>72416</v>
      </c>
      <c r="E15" s="137"/>
      <c r="F15" s="137"/>
      <c r="G15" s="137"/>
      <c r="H15" s="137"/>
      <c r="I15" s="137">
        <v>57397</v>
      </c>
      <c r="J15" s="137">
        <v>12057</v>
      </c>
      <c r="K15" s="137"/>
      <c r="L15" s="137"/>
      <c r="M15" s="137"/>
      <c r="N15" s="145">
        <f t="shared" si="0"/>
        <v>221870</v>
      </c>
    </row>
    <row r="16" spans="1:14" s="124" customFormat="1" ht="15">
      <c r="A16" s="126" t="s">
        <v>158</v>
      </c>
      <c r="B16" s="139">
        <v>33200</v>
      </c>
      <c r="C16" s="139">
        <v>33200</v>
      </c>
      <c r="D16" s="139">
        <v>33260</v>
      </c>
      <c r="E16" s="139">
        <v>33200</v>
      </c>
      <c r="F16" s="139">
        <v>33200</v>
      </c>
      <c r="G16" s="139">
        <v>33300</v>
      </c>
      <c r="H16" s="139">
        <v>41725</v>
      </c>
      <c r="I16" s="139">
        <v>33200</v>
      </c>
      <c r="J16" s="139">
        <v>33200</v>
      </c>
      <c r="K16" s="139">
        <v>33200</v>
      </c>
      <c r="L16" s="139">
        <v>33200</v>
      </c>
      <c r="M16" s="139">
        <v>36281</v>
      </c>
      <c r="N16" s="145">
        <f t="shared" si="0"/>
        <v>410166</v>
      </c>
    </row>
    <row r="17" spans="1:14" s="124" customFormat="1" ht="15.75" thickBot="1">
      <c r="A17" s="126" t="s">
        <v>159</v>
      </c>
      <c r="B17" s="139"/>
      <c r="C17" s="139"/>
      <c r="D17" s="139"/>
      <c r="E17" s="139"/>
      <c r="F17" s="139"/>
      <c r="G17" s="139"/>
      <c r="H17" s="139"/>
      <c r="I17" s="139"/>
      <c r="J17" s="139">
        <v>40000</v>
      </c>
      <c r="K17" s="139">
        <v>42600</v>
      </c>
      <c r="L17" s="139"/>
      <c r="M17" s="139"/>
      <c r="N17" s="145"/>
    </row>
    <row r="18" spans="1:15" s="124" customFormat="1" ht="16.5" thickBot="1">
      <c r="A18" s="127" t="s">
        <v>160</v>
      </c>
      <c r="B18" s="140">
        <f>SUM(B10:B17)</f>
        <v>112650</v>
      </c>
      <c r="C18" s="140">
        <f aca="true" t="shared" si="1" ref="C18:M18">SUM(C10:C17)</f>
        <v>136900</v>
      </c>
      <c r="D18" s="140">
        <f t="shared" si="1"/>
        <v>211326</v>
      </c>
      <c r="E18" s="140">
        <f t="shared" si="1"/>
        <v>145744</v>
      </c>
      <c r="F18" s="140">
        <f t="shared" si="1"/>
        <v>162327</v>
      </c>
      <c r="G18" s="140">
        <f t="shared" si="1"/>
        <v>101674</v>
      </c>
      <c r="H18" s="140">
        <f t="shared" si="1"/>
        <v>140241</v>
      </c>
      <c r="I18" s="140">
        <f t="shared" si="1"/>
        <v>192897</v>
      </c>
      <c r="J18" s="140">
        <f t="shared" si="1"/>
        <v>220942</v>
      </c>
      <c r="K18" s="140">
        <f t="shared" si="1"/>
        <v>145375</v>
      </c>
      <c r="L18" s="140">
        <f t="shared" si="1"/>
        <v>111608</v>
      </c>
      <c r="M18" s="140">
        <f t="shared" si="1"/>
        <v>167134</v>
      </c>
      <c r="N18" s="145">
        <f t="shared" si="0"/>
        <v>1848818</v>
      </c>
      <c r="O18" s="128"/>
    </row>
    <row r="19" spans="1:14" s="124" customFormat="1" ht="15.75">
      <c r="A19" s="129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</row>
    <row r="20" spans="1:14" s="124" customFormat="1" ht="15.75">
      <c r="A20" s="129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</row>
    <row r="21" spans="2:14" s="124" customFormat="1" ht="15"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</row>
    <row r="22" spans="2:14" s="124" customFormat="1" ht="15.75" thickBot="1"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</row>
    <row r="23" spans="1:14" s="131" customFormat="1" ht="24.75" thickBot="1">
      <c r="A23" s="130" t="s">
        <v>161</v>
      </c>
      <c r="B23" s="135" t="s">
        <v>139</v>
      </c>
      <c r="C23" s="135" t="s">
        <v>140</v>
      </c>
      <c r="D23" s="135" t="s">
        <v>141</v>
      </c>
      <c r="E23" s="135" t="s">
        <v>142</v>
      </c>
      <c r="F23" s="135" t="s">
        <v>143</v>
      </c>
      <c r="G23" s="135" t="s">
        <v>144</v>
      </c>
      <c r="H23" s="135" t="s">
        <v>145</v>
      </c>
      <c r="I23" s="135" t="s">
        <v>146</v>
      </c>
      <c r="J23" s="135" t="s">
        <v>147</v>
      </c>
      <c r="K23" s="135" t="s">
        <v>148</v>
      </c>
      <c r="L23" s="135" t="s">
        <v>149</v>
      </c>
      <c r="M23" s="135" t="s">
        <v>150</v>
      </c>
      <c r="N23" s="144" t="s">
        <v>151</v>
      </c>
    </row>
    <row r="24" spans="1:14" s="124" customFormat="1" ht="15.75" thickTop="1">
      <c r="A24" s="123" t="s">
        <v>162</v>
      </c>
      <c r="B24" s="136">
        <v>72250</v>
      </c>
      <c r="C24" s="136">
        <v>74000</v>
      </c>
      <c r="D24" s="136">
        <v>82000</v>
      </c>
      <c r="E24" s="136">
        <v>92000</v>
      </c>
      <c r="F24" s="136">
        <v>101600</v>
      </c>
      <c r="G24" s="136">
        <v>103000</v>
      </c>
      <c r="H24" s="136">
        <v>108200</v>
      </c>
      <c r="I24" s="136">
        <v>104010</v>
      </c>
      <c r="J24" s="136">
        <v>94600</v>
      </c>
      <c r="K24" s="136">
        <v>87000</v>
      </c>
      <c r="L24" s="136">
        <v>89000</v>
      </c>
      <c r="M24" s="136">
        <v>89102</v>
      </c>
      <c r="N24" s="145">
        <f aca="true" t="shared" si="2" ref="N24:N29">SUM(B24:M24)</f>
        <v>1096762</v>
      </c>
    </row>
    <row r="25" spans="1:14" s="124" customFormat="1" ht="15">
      <c r="A25" s="125" t="s">
        <v>40</v>
      </c>
      <c r="B25" s="137">
        <v>6000</v>
      </c>
      <c r="C25" s="137">
        <v>6350</v>
      </c>
      <c r="D25" s="137">
        <v>5338</v>
      </c>
      <c r="E25" s="137">
        <v>12000</v>
      </c>
      <c r="F25" s="137">
        <v>7100</v>
      </c>
      <c r="G25" s="137">
        <v>42406</v>
      </c>
      <c r="H25" s="137">
        <v>60969</v>
      </c>
      <c r="I25" s="137">
        <v>36000</v>
      </c>
      <c r="J25" s="137">
        <v>33000</v>
      </c>
      <c r="K25" s="137">
        <v>10965</v>
      </c>
      <c r="L25" s="137"/>
      <c r="M25" s="137"/>
      <c r="N25" s="145">
        <f t="shared" si="2"/>
        <v>220128</v>
      </c>
    </row>
    <row r="26" spans="1:14" s="124" customFormat="1" ht="15">
      <c r="A26" s="125" t="s">
        <v>95</v>
      </c>
      <c r="B26" s="137"/>
      <c r="C26" s="137"/>
      <c r="D26" s="137">
        <v>1508</v>
      </c>
      <c r="E26" s="137"/>
      <c r="F26" s="137">
        <v>4174</v>
      </c>
      <c r="G26" s="137">
        <v>2460</v>
      </c>
      <c r="H26" s="137">
        <v>4378</v>
      </c>
      <c r="I26" s="137"/>
      <c r="J26" s="137">
        <v>23035</v>
      </c>
      <c r="K26" s="137"/>
      <c r="L26" s="137"/>
      <c r="M26" s="137"/>
      <c r="N26" s="145">
        <f t="shared" si="2"/>
        <v>35555</v>
      </c>
    </row>
    <row r="27" spans="1:14" s="124" customFormat="1" ht="15">
      <c r="A27" s="125" t="s">
        <v>163</v>
      </c>
      <c r="B27" s="137"/>
      <c r="C27" s="137"/>
      <c r="D27" s="137">
        <v>2162</v>
      </c>
      <c r="E27" s="137">
        <v>500</v>
      </c>
      <c r="F27" s="137"/>
      <c r="G27" s="137">
        <v>445</v>
      </c>
      <c r="H27" s="137"/>
      <c r="I27" s="137"/>
      <c r="J27" s="137">
        <v>500</v>
      </c>
      <c r="K27" s="137"/>
      <c r="L27" s="137"/>
      <c r="M27" s="137"/>
      <c r="N27" s="145">
        <f t="shared" si="2"/>
        <v>3607</v>
      </c>
    </row>
    <row r="28" spans="1:14" s="124" customFormat="1" ht="15">
      <c r="A28" s="126" t="s">
        <v>164</v>
      </c>
      <c r="B28" s="139">
        <v>33200</v>
      </c>
      <c r="C28" s="139">
        <v>33200</v>
      </c>
      <c r="D28" s="139">
        <v>33260</v>
      </c>
      <c r="E28" s="139">
        <v>33200</v>
      </c>
      <c r="F28" s="139">
        <v>33200</v>
      </c>
      <c r="G28" s="139">
        <v>33300</v>
      </c>
      <c r="H28" s="139">
        <v>41725</v>
      </c>
      <c r="I28" s="139">
        <v>33200</v>
      </c>
      <c r="J28" s="139">
        <v>33200</v>
      </c>
      <c r="K28" s="139">
        <v>33200</v>
      </c>
      <c r="L28" s="139">
        <v>33200</v>
      </c>
      <c r="M28" s="139">
        <v>36281</v>
      </c>
      <c r="N28" s="145">
        <f t="shared" si="2"/>
        <v>410166</v>
      </c>
    </row>
    <row r="29" spans="1:14" s="124" customFormat="1" ht="15.75" thickBot="1">
      <c r="A29" s="126" t="s">
        <v>165</v>
      </c>
      <c r="B29" s="139"/>
      <c r="C29" s="139"/>
      <c r="D29" s="139">
        <v>40000</v>
      </c>
      <c r="E29" s="139"/>
      <c r="F29" s="139"/>
      <c r="G29" s="139"/>
      <c r="H29" s="139"/>
      <c r="I29" s="139"/>
      <c r="J29" s="139"/>
      <c r="K29" s="139"/>
      <c r="L29" s="139"/>
      <c r="M29" s="139">
        <v>42600</v>
      </c>
      <c r="N29" s="146">
        <f t="shared" si="2"/>
        <v>82600</v>
      </c>
    </row>
    <row r="30" spans="1:15" s="124" customFormat="1" ht="16.5" thickBot="1">
      <c r="A30" s="127" t="s">
        <v>166</v>
      </c>
      <c r="B30" s="143">
        <f>SUM(B24:B29)</f>
        <v>111450</v>
      </c>
      <c r="C30" s="143">
        <f aca="true" t="shared" si="3" ref="C30:M30">SUM(C24:C29)</f>
        <v>113550</v>
      </c>
      <c r="D30" s="143">
        <f t="shared" si="3"/>
        <v>164268</v>
      </c>
      <c r="E30" s="143">
        <f t="shared" si="3"/>
        <v>137700</v>
      </c>
      <c r="F30" s="143">
        <f t="shared" si="3"/>
        <v>146074</v>
      </c>
      <c r="G30" s="143">
        <f t="shared" si="3"/>
        <v>181611</v>
      </c>
      <c r="H30" s="143">
        <f t="shared" si="3"/>
        <v>215272</v>
      </c>
      <c r="I30" s="143">
        <f t="shared" si="3"/>
        <v>173210</v>
      </c>
      <c r="J30" s="143">
        <f t="shared" si="3"/>
        <v>184335</v>
      </c>
      <c r="K30" s="143">
        <f t="shared" si="3"/>
        <v>131165</v>
      </c>
      <c r="L30" s="143">
        <f t="shared" si="3"/>
        <v>122200</v>
      </c>
      <c r="M30" s="143">
        <f t="shared" si="3"/>
        <v>167983</v>
      </c>
      <c r="N30" s="143">
        <f>SUM(N24:N29)</f>
        <v>1848818</v>
      </c>
      <c r="O30" s="128"/>
    </row>
  </sheetData>
  <sheetProtection/>
  <mergeCells count="3">
    <mergeCell ref="A3:N3"/>
    <mergeCell ref="M8:N8"/>
    <mergeCell ref="A1:N1"/>
  </mergeCells>
  <printOptions/>
  <pageMargins left="0.36" right="0.2" top="0.41" bottom="0.36" header="0.24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5"/>
  <sheetViews>
    <sheetView view="pageBreakPreview" zoomScale="110" zoomScaleSheetLayoutView="110" zoomScalePageLayoutView="0" workbookViewId="0" topLeftCell="A1">
      <selection activeCell="A2" sqref="A2:I2"/>
    </sheetView>
  </sheetViews>
  <sheetFormatPr defaultColWidth="9.00390625" defaultRowHeight="12.75"/>
  <cols>
    <col min="4" max="4" width="10.00390625" style="0" customWidth="1"/>
    <col min="7" max="7" width="8.25390625" style="0" customWidth="1"/>
    <col min="8" max="8" width="9.75390625" style="0" customWidth="1"/>
    <col min="9" max="9" width="11.125" style="0" customWidth="1"/>
  </cols>
  <sheetData>
    <row r="2" spans="1:9" ht="12.75">
      <c r="A2" s="334" t="s">
        <v>379</v>
      </c>
      <c r="B2" s="334"/>
      <c r="C2" s="334"/>
      <c r="D2" s="334"/>
      <c r="E2" s="334"/>
      <c r="F2" s="334"/>
      <c r="G2" s="334"/>
      <c r="H2" s="334"/>
      <c r="I2" s="334"/>
    </row>
    <row r="3" ht="24.75" customHeight="1"/>
    <row r="4" spans="1:9" ht="33" customHeight="1">
      <c r="A4" s="335" t="s">
        <v>338</v>
      </c>
      <c r="B4" s="335"/>
      <c r="C4" s="335"/>
      <c r="D4" s="335"/>
      <c r="E4" s="335"/>
      <c r="F4" s="335"/>
      <c r="G4" s="335"/>
      <c r="H4" s="335"/>
      <c r="I4" s="335"/>
    </row>
    <row r="5" spans="1:9" ht="18.75">
      <c r="A5" s="258"/>
      <c r="B5" s="258"/>
      <c r="C5" s="258"/>
      <c r="D5" s="258"/>
      <c r="E5" s="259" t="s">
        <v>339</v>
      </c>
      <c r="F5" s="258"/>
      <c r="G5" s="258"/>
      <c r="H5" s="258"/>
      <c r="I5" s="258"/>
    </row>
    <row r="6" spans="1:9" ht="18.75">
      <c r="A6" s="258"/>
      <c r="B6" s="258"/>
      <c r="C6" s="258"/>
      <c r="D6" s="258"/>
      <c r="E6" s="259"/>
      <c r="F6" s="258"/>
      <c r="G6" s="258"/>
      <c r="H6" s="258"/>
      <c r="I6" s="258"/>
    </row>
    <row r="7" ht="15">
      <c r="E7" s="260"/>
    </row>
    <row r="8" ht="15">
      <c r="E8" s="260"/>
    </row>
    <row r="9" spans="1:9" ht="47.25" customHeight="1">
      <c r="A9" s="336" t="s">
        <v>340</v>
      </c>
      <c r="B9" s="336"/>
      <c r="C9" s="336"/>
      <c r="D9" s="337"/>
      <c r="E9" s="321" t="s">
        <v>341</v>
      </c>
      <c r="F9" s="324"/>
      <c r="G9" s="324"/>
      <c r="H9" s="338" t="s">
        <v>342</v>
      </c>
      <c r="I9" s="339"/>
    </row>
    <row r="10" spans="1:9" ht="15.75">
      <c r="A10" s="336"/>
      <c r="B10" s="336"/>
      <c r="C10" s="336"/>
      <c r="D10" s="336"/>
      <c r="E10" s="342">
        <v>41640</v>
      </c>
      <c r="F10" s="343"/>
      <c r="G10" s="343"/>
      <c r="H10" s="340"/>
      <c r="I10" s="341"/>
    </row>
    <row r="11" spans="1:9" s="251" customFormat="1" ht="32.25" customHeight="1">
      <c r="A11" s="327" t="s">
        <v>343</v>
      </c>
      <c r="B11" s="328"/>
      <c r="C11" s="328"/>
      <c r="D11" s="329"/>
      <c r="E11" s="333"/>
      <c r="F11" s="333"/>
      <c r="G11" s="333"/>
      <c r="H11" s="320"/>
      <c r="I11" s="320"/>
    </row>
    <row r="12" spans="1:9" s="251" customFormat="1" ht="10.5" customHeight="1" hidden="1">
      <c r="A12" s="330"/>
      <c r="B12" s="331"/>
      <c r="C12" s="331"/>
      <c r="D12" s="332"/>
      <c r="E12" s="333"/>
      <c r="F12" s="333"/>
      <c r="G12" s="333"/>
      <c r="H12" s="320"/>
      <c r="I12" s="320"/>
    </row>
    <row r="13" spans="1:9" s="251" customFormat="1" ht="15.75">
      <c r="A13" s="319" t="s">
        <v>344</v>
      </c>
      <c r="B13" s="319"/>
      <c r="C13" s="319"/>
      <c r="D13" s="319"/>
      <c r="E13" s="320">
        <v>34</v>
      </c>
      <c r="F13" s="320"/>
      <c r="G13" s="320"/>
      <c r="H13" s="320">
        <v>1</v>
      </c>
      <c r="I13" s="320"/>
    </row>
    <row r="14" spans="1:9" s="251" customFormat="1" ht="15.75">
      <c r="A14" s="319" t="s">
        <v>345</v>
      </c>
      <c r="B14" s="319"/>
      <c r="C14" s="319"/>
      <c r="D14" s="319"/>
      <c r="E14" s="320">
        <v>24</v>
      </c>
      <c r="F14" s="320"/>
      <c r="G14" s="320"/>
      <c r="H14" s="320">
        <v>1</v>
      </c>
      <c r="I14" s="320"/>
    </row>
    <row r="15" spans="1:9" s="251" customFormat="1" ht="15.75">
      <c r="A15" s="319" t="s">
        <v>346</v>
      </c>
      <c r="B15" s="319"/>
      <c r="C15" s="319"/>
      <c r="D15" s="319"/>
      <c r="E15" s="320">
        <v>16</v>
      </c>
      <c r="F15" s="320"/>
      <c r="G15" s="320"/>
      <c r="H15" s="320">
        <v>1</v>
      </c>
      <c r="I15" s="320"/>
    </row>
    <row r="16" spans="1:9" s="251" customFormat="1" ht="15.75">
      <c r="A16" s="319" t="s">
        <v>347</v>
      </c>
      <c r="B16" s="319"/>
      <c r="C16" s="319"/>
      <c r="D16" s="319"/>
      <c r="E16" s="320">
        <v>30</v>
      </c>
      <c r="F16" s="320"/>
      <c r="G16" s="320"/>
      <c r="H16" s="320">
        <v>1</v>
      </c>
      <c r="I16" s="320"/>
    </row>
    <row r="17" spans="1:9" s="251" customFormat="1" ht="15.75">
      <c r="A17" s="321" t="s">
        <v>167</v>
      </c>
      <c r="B17" s="322"/>
      <c r="C17" s="322"/>
      <c r="D17" s="323"/>
      <c r="E17" s="321">
        <f>SUM(E13:G16)</f>
        <v>104</v>
      </c>
      <c r="F17" s="324"/>
      <c r="G17" s="325"/>
      <c r="H17" s="326"/>
      <c r="I17" s="323"/>
    </row>
    <row r="20" spans="1:6" ht="15.75">
      <c r="A20" s="251" t="s">
        <v>342</v>
      </c>
      <c r="B20" s="251"/>
      <c r="C20" s="251"/>
      <c r="D20" s="251"/>
      <c r="E20" s="251"/>
      <c r="F20" s="251"/>
    </row>
    <row r="21" spans="1:6" ht="15.75">
      <c r="A21" s="251"/>
      <c r="B21" s="251"/>
      <c r="C21" s="251" t="s">
        <v>348</v>
      </c>
      <c r="D21" s="251"/>
      <c r="E21" s="251"/>
      <c r="F21" s="251"/>
    </row>
    <row r="22" spans="1:6" ht="15.75">
      <c r="A22" s="251"/>
      <c r="B22" s="251"/>
      <c r="C22" s="251" t="s">
        <v>349</v>
      </c>
      <c r="D22" s="251"/>
      <c r="E22" s="251"/>
      <c r="F22" s="251"/>
    </row>
    <row r="24" ht="12.75">
      <c r="A24" t="s">
        <v>350</v>
      </c>
    </row>
    <row r="25" spans="1:2" ht="12.75">
      <c r="A25" t="s">
        <v>351</v>
      </c>
      <c r="B25" t="s">
        <v>352</v>
      </c>
    </row>
  </sheetData>
  <sheetProtection/>
  <mergeCells count="24">
    <mergeCell ref="A2:I2"/>
    <mergeCell ref="A4:I4"/>
    <mergeCell ref="A9:D10"/>
    <mergeCell ref="E9:G9"/>
    <mergeCell ref="H9:I10"/>
    <mergeCell ref="E10:G10"/>
    <mergeCell ref="A11:D12"/>
    <mergeCell ref="E11:G12"/>
    <mergeCell ref="H11:I12"/>
    <mergeCell ref="A13:D13"/>
    <mergeCell ref="E13:G13"/>
    <mergeCell ref="H13:I13"/>
    <mergeCell ref="A14:D14"/>
    <mergeCell ref="E14:G14"/>
    <mergeCell ref="H14:I14"/>
    <mergeCell ref="A15:D15"/>
    <mergeCell ref="E15:G15"/>
    <mergeCell ref="H15:I15"/>
    <mergeCell ref="A16:D16"/>
    <mergeCell ref="E16:G16"/>
    <mergeCell ref="H16:I16"/>
    <mergeCell ref="A17:D17"/>
    <mergeCell ref="E17:G17"/>
    <mergeCell ref="H17:I17"/>
  </mergeCells>
  <printOptions/>
  <pageMargins left="0.36" right="0.75" top="0.34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7"/>
  <sheetViews>
    <sheetView view="pageBreakPreview" zoomScaleSheetLayoutView="100" zoomScalePageLayoutView="0" workbookViewId="0" topLeftCell="A1">
      <selection activeCell="A1" sqref="A1:M1"/>
    </sheetView>
  </sheetViews>
  <sheetFormatPr defaultColWidth="9.00390625" defaultRowHeight="12.75"/>
  <cols>
    <col min="1" max="1" width="6.00390625" style="0" customWidth="1"/>
    <col min="2" max="2" width="20.375" style="0" customWidth="1"/>
    <col min="3" max="3" width="10.25390625" style="0" customWidth="1"/>
    <col min="5" max="5" width="13.00390625" style="0" customWidth="1"/>
    <col min="6" max="6" width="9.625" style="0" customWidth="1"/>
    <col min="7" max="8" width="9.875" style="0" customWidth="1"/>
    <col min="9" max="9" width="7.25390625" style="0" customWidth="1"/>
    <col min="10" max="10" width="10.25390625" style="0" customWidth="1"/>
    <col min="11" max="11" width="9.00390625" style="0" customWidth="1"/>
    <col min="12" max="12" width="11.25390625" style="0" customWidth="1"/>
    <col min="13" max="13" width="13.125" style="0" customWidth="1"/>
  </cols>
  <sheetData>
    <row r="1" spans="1:13" ht="18" customHeight="1">
      <c r="A1" s="315" t="s">
        <v>380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</row>
    <row r="2" ht="13.5" customHeight="1"/>
    <row r="3" spans="1:13" ht="21.75" customHeight="1">
      <c r="A3" s="353" t="s">
        <v>190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</row>
    <row r="4" spans="1:13" ht="21.75" customHeight="1">
      <c r="A4" s="353" t="s">
        <v>191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</row>
    <row r="5" spans="1:13" ht="21.75" customHeight="1">
      <c r="A5" s="353" t="s">
        <v>192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</row>
    <row r="6" ht="21" customHeight="1"/>
    <row r="7" spans="1:13" ht="12.75">
      <c r="A7" s="354" t="s">
        <v>168</v>
      </c>
      <c r="B7" s="355" t="s">
        <v>169</v>
      </c>
      <c r="C7" s="355" t="s">
        <v>170</v>
      </c>
      <c r="D7" s="355" t="s">
        <v>171</v>
      </c>
      <c r="E7" s="344" t="s">
        <v>172</v>
      </c>
      <c r="F7" s="344" t="s">
        <v>173</v>
      </c>
      <c r="G7" s="344" t="s">
        <v>174</v>
      </c>
      <c r="H7" s="344" t="s">
        <v>175</v>
      </c>
      <c r="I7" s="344" t="s">
        <v>176</v>
      </c>
      <c r="J7" s="346" t="s">
        <v>177</v>
      </c>
      <c r="K7" s="347"/>
      <c r="L7" s="347"/>
      <c r="M7" s="347"/>
    </row>
    <row r="8" spans="1:13" ht="12.75">
      <c r="A8" s="354"/>
      <c r="B8" s="355"/>
      <c r="C8" s="355"/>
      <c r="D8" s="355"/>
      <c r="E8" s="344"/>
      <c r="F8" s="344"/>
      <c r="G8" s="344"/>
      <c r="H8" s="344"/>
      <c r="I8" s="344"/>
      <c r="J8" s="348"/>
      <c r="K8" s="348"/>
      <c r="L8" s="348"/>
      <c r="M8" s="348"/>
    </row>
    <row r="9" spans="1:13" ht="12.75">
      <c r="A9" s="354"/>
      <c r="B9" s="355"/>
      <c r="C9" s="355"/>
      <c r="D9" s="355"/>
      <c r="E9" s="344"/>
      <c r="F9" s="344"/>
      <c r="G9" s="344"/>
      <c r="H9" s="344"/>
      <c r="I9" s="344"/>
      <c r="J9" s="344" t="s">
        <v>174</v>
      </c>
      <c r="K9" s="349" t="s">
        <v>178</v>
      </c>
      <c r="L9" s="350"/>
      <c r="M9" s="350"/>
    </row>
    <row r="10" spans="1:13" ht="12.75" customHeight="1">
      <c r="A10" s="348"/>
      <c r="B10" s="345"/>
      <c r="C10" s="345"/>
      <c r="D10" s="345"/>
      <c r="E10" s="351"/>
      <c r="F10" s="352"/>
      <c r="G10" s="345"/>
      <c r="H10" s="345"/>
      <c r="I10" s="345"/>
      <c r="J10" s="348"/>
      <c r="K10" s="350"/>
      <c r="L10" s="350"/>
      <c r="M10" s="350"/>
    </row>
    <row r="11" spans="1:13" ht="33.75">
      <c r="A11" s="348"/>
      <c r="B11" s="345"/>
      <c r="C11" s="345"/>
      <c r="D11" s="345"/>
      <c r="E11" s="351"/>
      <c r="F11" s="352"/>
      <c r="G11" s="345"/>
      <c r="H11" s="345"/>
      <c r="I11" s="345"/>
      <c r="J11" s="348"/>
      <c r="K11" s="148" t="s">
        <v>179</v>
      </c>
      <c r="L11" s="155" t="s">
        <v>180</v>
      </c>
      <c r="M11" s="154" t="s">
        <v>181</v>
      </c>
    </row>
    <row r="12" spans="1:13" ht="119.25" customHeight="1">
      <c r="A12" s="156" t="s">
        <v>1</v>
      </c>
      <c r="B12" s="150" t="s">
        <v>182</v>
      </c>
      <c r="C12" s="150" t="s">
        <v>183</v>
      </c>
      <c r="D12" s="150" t="s">
        <v>184</v>
      </c>
      <c r="E12" s="150" t="s">
        <v>185</v>
      </c>
      <c r="F12" s="157">
        <v>1574</v>
      </c>
      <c r="G12" s="157">
        <v>31484</v>
      </c>
      <c r="H12" s="150" t="s">
        <v>186</v>
      </c>
      <c r="I12" s="150">
        <v>2011</v>
      </c>
      <c r="J12" s="157">
        <v>2076</v>
      </c>
      <c r="K12" s="157">
        <v>7283</v>
      </c>
      <c r="L12" s="157"/>
      <c r="M12" s="158"/>
    </row>
    <row r="13" spans="1:13" ht="57" customHeight="1">
      <c r="A13" s="156" t="s">
        <v>2</v>
      </c>
      <c r="B13" s="149" t="s">
        <v>187</v>
      </c>
      <c r="C13" s="150" t="s">
        <v>183</v>
      </c>
      <c r="D13" s="151" t="s">
        <v>188</v>
      </c>
      <c r="E13" s="152">
        <v>28396</v>
      </c>
      <c r="F13" s="151"/>
      <c r="G13" s="152">
        <v>28396</v>
      </c>
      <c r="H13" s="153">
        <v>1</v>
      </c>
      <c r="I13" s="151">
        <v>2012</v>
      </c>
      <c r="J13" s="152">
        <v>7928</v>
      </c>
      <c r="K13" s="152">
        <v>7928</v>
      </c>
      <c r="L13" s="151"/>
      <c r="M13" s="151">
        <v>7099</v>
      </c>
    </row>
    <row r="14" spans="1:13" ht="54.75" customHeight="1">
      <c r="A14" s="156" t="s">
        <v>3</v>
      </c>
      <c r="B14" s="150" t="s">
        <v>189</v>
      </c>
      <c r="C14" s="150" t="s">
        <v>183</v>
      </c>
      <c r="D14" s="151" t="s">
        <v>188</v>
      </c>
      <c r="E14" s="152">
        <v>22000</v>
      </c>
      <c r="F14" s="151"/>
      <c r="G14" s="152">
        <v>22000</v>
      </c>
      <c r="H14" s="153">
        <v>1</v>
      </c>
      <c r="I14" s="151">
        <v>2013</v>
      </c>
      <c r="J14" s="152">
        <v>22000</v>
      </c>
      <c r="K14" s="152">
        <v>16500</v>
      </c>
      <c r="L14" s="151"/>
      <c r="M14" s="151">
        <v>5500</v>
      </c>
    </row>
    <row r="15" spans="1:13" ht="32.25" customHeight="1">
      <c r="A15" s="156" t="s">
        <v>4</v>
      </c>
      <c r="B15" s="150" t="s">
        <v>317</v>
      </c>
      <c r="C15" s="150" t="s">
        <v>318</v>
      </c>
      <c r="D15" s="151" t="s">
        <v>188</v>
      </c>
      <c r="E15" s="152">
        <v>8386</v>
      </c>
      <c r="F15" s="151">
        <v>2264</v>
      </c>
      <c r="G15" s="152">
        <v>10650</v>
      </c>
      <c r="H15" s="250" t="s">
        <v>324</v>
      </c>
      <c r="I15" s="151">
        <v>2014</v>
      </c>
      <c r="J15" s="152">
        <v>10650</v>
      </c>
      <c r="K15" s="152">
        <v>8386</v>
      </c>
      <c r="L15" s="151">
        <v>2264</v>
      </c>
      <c r="M15" s="151"/>
    </row>
    <row r="16" spans="1:13" ht="35.25" customHeight="1">
      <c r="A16" s="156" t="s">
        <v>5</v>
      </c>
      <c r="B16" s="150" t="s">
        <v>319</v>
      </c>
      <c r="C16" s="150" t="s">
        <v>318</v>
      </c>
      <c r="D16" s="151" t="s">
        <v>188</v>
      </c>
      <c r="E16" s="152">
        <v>14923</v>
      </c>
      <c r="F16" s="151">
        <v>4029</v>
      </c>
      <c r="G16" s="152">
        <v>18952</v>
      </c>
      <c r="H16" s="250" t="s">
        <v>324</v>
      </c>
      <c r="I16" s="151">
        <v>2014</v>
      </c>
      <c r="J16" s="152">
        <v>18952</v>
      </c>
      <c r="K16" s="152">
        <v>14923</v>
      </c>
      <c r="L16" s="151">
        <v>4029</v>
      </c>
      <c r="M16" s="151"/>
    </row>
    <row r="17" spans="1:13" ht="48">
      <c r="A17" s="156" t="s">
        <v>6</v>
      </c>
      <c r="B17" s="150" t="s">
        <v>371</v>
      </c>
      <c r="C17" s="150" t="s">
        <v>318</v>
      </c>
      <c r="D17" s="151" t="s">
        <v>188</v>
      </c>
      <c r="E17" s="152">
        <v>47343</v>
      </c>
      <c r="F17" s="151">
        <v>11567</v>
      </c>
      <c r="G17" s="152">
        <v>58910</v>
      </c>
      <c r="H17" s="250" t="s">
        <v>324</v>
      </c>
      <c r="I17" s="151">
        <v>2014</v>
      </c>
      <c r="J17" s="152">
        <v>58910</v>
      </c>
      <c r="K17" s="152">
        <v>47343</v>
      </c>
      <c r="L17" s="151">
        <v>11567</v>
      </c>
      <c r="M17" s="151"/>
    </row>
  </sheetData>
  <sheetProtection/>
  <mergeCells count="16">
    <mergeCell ref="E7:E11"/>
    <mergeCell ref="F7:F11"/>
    <mergeCell ref="A1:M1"/>
    <mergeCell ref="A3:M3"/>
    <mergeCell ref="A4:M4"/>
    <mergeCell ref="A5:M5"/>
    <mergeCell ref="A7:A11"/>
    <mergeCell ref="B7:B11"/>
    <mergeCell ref="C7:C11"/>
    <mergeCell ref="D7:D11"/>
    <mergeCell ref="G7:G11"/>
    <mergeCell ref="H7:H11"/>
    <mergeCell ref="I7:I11"/>
    <mergeCell ref="J7:M8"/>
    <mergeCell ref="J9:J11"/>
    <mergeCell ref="K9:M10"/>
  </mergeCells>
  <printOptions/>
  <pageMargins left="0.37" right="0.25" top="0.29" bottom="0.17" header="0.5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Zszentgrót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Zgrót PH Titkárság</cp:lastModifiedBy>
  <cp:lastPrinted>2014-06-19T13:41:36Z</cp:lastPrinted>
  <dcterms:created xsi:type="dcterms:W3CDTF">2003-02-06T08:26:35Z</dcterms:created>
  <dcterms:modified xsi:type="dcterms:W3CDTF">2014-06-27T06:02:11Z</dcterms:modified>
  <cp:category/>
  <cp:version/>
  <cp:contentType/>
  <cp:contentStatus/>
</cp:coreProperties>
</file>